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8800" windowHeight="10500"/>
  </bookViews>
  <sheets>
    <sheet name="Hoja1" sheetId="1" r:id="rId1"/>
    <sheet name="Hoja3" sheetId="3" r:id="rId2"/>
  </sheets>
  <calcPr calcId="124519"/>
</workbook>
</file>

<file path=xl/calcChain.xml><?xml version="1.0" encoding="utf-8"?>
<calcChain xmlns="http://schemas.openxmlformats.org/spreadsheetml/2006/main">
  <c r="L28" i="1"/>
  <c r="M28"/>
  <c r="M14"/>
  <c r="M15"/>
  <c r="M16"/>
  <c r="M17"/>
  <c r="M18"/>
  <c r="M19"/>
  <c r="M20"/>
  <c r="M21"/>
  <c r="M22"/>
  <c r="M23"/>
  <c r="M24"/>
  <c r="M25"/>
  <c r="M26"/>
  <c r="M27"/>
  <c r="L14"/>
  <c r="L15"/>
  <c r="L16"/>
  <c r="L17"/>
  <c r="L18"/>
  <c r="L19"/>
  <c r="L20"/>
  <c r="L21"/>
  <c r="L22"/>
  <c r="L23"/>
  <c r="L24"/>
  <c r="L25"/>
  <c r="L26"/>
  <c r="L27"/>
  <c r="M13"/>
  <c r="L13"/>
  <c r="H27" l="1"/>
  <c r="J27" l="1"/>
  <c r="K27" s="1"/>
  <c r="J14" l="1"/>
  <c r="K14" s="1"/>
  <c r="J15"/>
  <c r="K15" s="1"/>
  <c r="J16"/>
  <c r="K16" s="1"/>
  <c r="J17"/>
  <c r="K17" s="1"/>
  <c r="J18"/>
  <c r="K18" s="1"/>
  <c r="J19"/>
  <c r="K19" s="1"/>
  <c r="J20"/>
  <c r="K20" s="1"/>
  <c r="J21"/>
  <c r="K21" s="1"/>
  <c r="J22"/>
  <c r="K22" s="1"/>
  <c r="J23"/>
  <c r="K23" s="1"/>
  <c r="J24"/>
  <c r="K24" s="1"/>
  <c r="J25"/>
  <c r="K25" s="1"/>
  <c r="J26"/>
  <c r="K26" s="1"/>
  <c r="H19"/>
  <c r="H20"/>
  <c r="H21"/>
  <c r="H22"/>
  <c r="H23"/>
  <c r="H24"/>
  <c r="H25"/>
  <c r="H26"/>
  <c r="H18"/>
  <c r="H17"/>
  <c r="J13"/>
  <c r="K13" s="1"/>
  <c r="H28" l="1"/>
</calcChain>
</file>

<file path=xl/sharedStrings.xml><?xml version="1.0" encoding="utf-8"?>
<sst xmlns="http://schemas.openxmlformats.org/spreadsheetml/2006/main" count="59" uniqueCount="56">
  <si>
    <t>ÍTEM</t>
  </si>
  <si>
    <t xml:space="preserve">ESTUDIO DE MERCADO </t>
  </si>
  <si>
    <t xml:space="preserve">Objeto del Proceso </t>
  </si>
  <si>
    <t>N° de Cotizaciones Solicitadas</t>
  </si>
  <si>
    <t>N° de Cotizaciones Recibidas</t>
  </si>
  <si>
    <t>Breve justificación en caso de que sean menos de tres cotizaciones</t>
  </si>
  <si>
    <t>ESTUDIO DE MERCADO</t>
  </si>
  <si>
    <t>CANTIDAD</t>
  </si>
  <si>
    <t>Valor sin Iva</t>
  </si>
  <si>
    <t>Valor Iva</t>
  </si>
  <si>
    <t>Valor Unitario Iva Incluido</t>
  </si>
  <si>
    <t>Valor Minimo</t>
  </si>
  <si>
    <t>Valor Ponderado o Promedio</t>
  </si>
  <si>
    <t>ACTIVIDADES A DESARROLLAR</t>
  </si>
  <si>
    <t>DESCRIPCIÓN</t>
  </si>
  <si>
    <t>DÍA DE LA MUJER</t>
  </si>
  <si>
    <t>DÍA DEL HOMBRE</t>
  </si>
  <si>
    <t>DIA DEL NIÑO</t>
  </si>
  <si>
    <t>NAVIDAD INFANTIL</t>
  </si>
  <si>
    <t>DÍA DE LA ALFM</t>
  </si>
  <si>
    <t>CUMPLEAÑOS</t>
  </si>
  <si>
    <t xml:space="preserve">Torta para 40 personas +     
4 megas de gaseosa
</t>
  </si>
  <si>
    <t xml:space="preserve">Paquete de bombas R12 x 50
Paquete de serpentinas
Letrero de “Feliz Cumpleaños”
</t>
  </si>
  <si>
    <t>DÍA DE LA MADRE Y DEL PADRE</t>
  </si>
  <si>
    <t xml:space="preserve">Día de sol
Aproximadamente para 50 personas con espacios para futbol, voleibol, piscina, comedor, sillas para todo el personal asistente, kiosco, que tenga acceso de vehículos bus de alta capacidad.
Transporte para el personal asistente (en bus para 50 pasajeros) los vehículos no debe ser inferior a modelo a 2017.
Servicio de Catering: - Refrigerio en la mañana que contenga un sándwich y jugo caja de 200 ml.     -Asado que contenga: carne de res, filete de pollo, chorizo de ternera, morcilla; cada porción de mínimo 100 gm), con los siguientes acompañantes (arepa, guacamole, papa criolla, yuca y gaseosa de 600 ml). Platos y cubiertos duros. 
NOTA: esta cotización debe ser por persona incluyendo cada uno de los servicios descritos, adicional de sebe especificar el lugar ofertado donde se realizará la actividad, con dirección exacta y fotos.
</t>
  </si>
  <si>
    <t>DÍA AMOR Y AMISTAD</t>
  </si>
  <si>
    <t xml:space="preserve">Servicio de catering: pasa bocas (opciones como mini empanada, chorizo coctelero, patacón, mini chuzos entre otros), cotizar 3 opciones por persona.
Bebida: gaseosa x 600ml
</t>
  </si>
  <si>
    <t>4 Y 5</t>
  </si>
  <si>
    <t>NOVENAS DE AGUINALDO</t>
  </si>
  <si>
    <t>Refrigerios a convenir por valor no mayor a $7.000 incluido iva, de acuerdo a presupuesto asignado, el cual se solicitará teniendo en cuenta los precios del mercado y cotización realizada en el momento de la solicitud</t>
  </si>
  <si>
    <t xml:space="preserve">Almuerzo de compañeros (ASADO):
Carne de res, filete de pollo, chorizo de ternera, morcilla; cada porción de mínimo 100 gm), con los siguientes acompañantes (arepa, guacamole, papa criolla, yuca y gaseosa de 600 ml) por funcionario.
</t>
  </si>
  <si>
    <t>TALLER PREPENSIONADOS</t>
  </si>
  <si>
    <t xml:space="preserve">Taller prepensionados dirigido por un instructor  competente, mas refrigerio por valor no mayor a $5.000 incluido iva, por funcionario.  </t>
  </si>
  <si>
    <t>OTRAS ACTIVIDADES O REUNIONES ADMINISTRATIVAS</t>
  </si>
  <si>
    <t>ACTIVIDADES DE PROMOCIÓN Y PREVENCIÓN-ENTORNO LABORAL SALUDABLE</t>
  </si>
  <si>
    <t xml:space="preserve">Caminata en el parque arví
Sendero grado 3
Transporte en metro y metro cable
Hidratación
Refrigerio sándwich y jugo caja de    200 ml.
Fiambre en hoja de bijao antioqueño (Por funcionario)
</t>
  </si>
  <si>
    <t>CONDECORACIONES</t>
  </si>
  <si>
    <t xml:space="preserve">Almuerzo de compañeros (ASADO):
carne de res, filete de pollo, chorizo de ternera, morcilla; cada porción de mínimo 100 gm), con los siguientes acompañantes (arepa, guacamole, papa criolla, yuca y gaseosa de 600 ml) por funcionario.
</t>
  </si>
  <si>
    <t>Nombre: P.D Lorena Patricia Franco Henao</t>
  </si>
  <si>
    <t xml:space="preserve"> </t>
  </si>
  <si>
    <t>Integrante Comité evaluador</t>
  </si>
  <si>
    <t>Supervisora del proceso</t>
  </si>
  <si>
    <t>Contratar la prestación de servicio logístico, todo incluido, para el desarrollo de las actividades del plan de bienestar y estímulos vigencia 2022 para los funcionarios de planta de la Agencia Logística de las Fuerzas Militares Regional Antioquia-Chocó.</t>
  </si>
  <si>
    <t>EMPRESAS QUE COTIZARON</t>
  </si>
  <si>
    <t>CAJA DE PANDORA LOGISTICA DE EVENTOS</t>
  </si>
  <si>
    <t>ADN EVENTOS S.A.S</t>
  </si>
  <si>
    <t xml:space="preserve">Detalle a convenir por valor no mayor a $50.000 incluido iva, de acuerdo a presupuesto asignado, el cual se solicitará teniendo en cuenta los precios del mercado y cotización realizada en el momento de la solicitud. </t>
  </si>
  <si>
    <t>Detalle a convenir por valor no mayor a $50.000 incluido iva, de acuerdo a presupuesto asignado, el cual se solicitará teniendo en cuenta los precios del mercado y cotización realizada en el momento de la solicitud.</t>
  </si>
  <si>
    <t>Detalle a convenir por valor no mayor a $50.000 incluido iva, de acuerdo a presupuesto asignado, el cual se solicitará teniendo en cuenta los precios del mercado y cotización realizada en el momento de la solicitud</t>
  </si>
  <si>
    <t>Refrigerios a convenir por valor no mayor a $10.000 incluido iva, de acuerdo a presupuesto asignado, el cual se solicitará teniendo en cuenta los precios del mercado y cotización realizada en el momento de la solicitud</t>
  </si>
  <si>
    <t>UNIDOS POR LA AGENCIA LOGISTICA DE LAS FUERZAS MILITARES</t>
  </si>
  <si>
    <t xml:space="preserve">Bono de cine individual
Debe incluir boleta (con ingreso a cualquier película y a cualquier hora)+críspelas grandes+gaseosa.
</t>
  </si>
  <si>
    <t xml:space="preserve">Valor Unitario Total </t>
  </si>
  <si>
    <t>Se solicitó cotizaciones por el Secop II de las cuales se recibieron dos y se realizó solicitud de cotizaciones vía correo electrónico a 3 empresas de las cuales se recibió una. Se tienen en cuenta las cotizaciones de Caja de Pandora Logística de eventos y ADN eventos SAS para el presente estudio de mercado; se hace la observación en la cotización presentada  por Soporte administrativo Integral SAS, no se tiene encuenta ya que presenta grandes diferencias  entre los precios comparativos del mercado lo que puede afectar el promedio del mercado, los valores presentados son muy altos para el total del promedio ponderado y la evaluación de las ofertas presentadas.</t>
  </si>
  <si>
    <r>
      <t xml:space="preserve">Conclusión Verificación Financiera:  </t>
    </r>
    <r>
      <rPr>
        <sz val="11"/>
        <rFont val="Arial"/>
        <family val="2"/>
      </rPr>
      <t>De acuerdo a la información suministrada para el presente estudio y luego de realizar las operaciones aritmeticas para cada item, se puede concluir la suma del valor total minimo es  de $1,199,964 y la suma del valor promedio ponderado  es de $1,256,313</t>
    </r>
  </si>
  <si>
    <t>Nombre: P.D  Luz Bibiana Ocampo Ocampo</t>
  </si>
</sst>
</file>

<file path=xl/styles.xml><?xml version="1.0" encoding="utf-8"?>
<styleSheet xmlns="http://schemas.openxmlformats.org/spreadsheetml/2006/main">
  <numFmts count="3">
    <numFmt numFmtId="164" formatCode="_-&quot;$&quot;* #,##0.00_-;\-&quot;$&quot;* #,##0.00_-;_-&quot;$&quot;* &quot;-&quot;??_-;_-@_-"/>
    <numFmt numFmtId="165" formatCode="_-&quot;$&quot;* #,##0_-;\-&quot;$&quot;* #,##0_-;_-&quot;$&quot;* &quot;-&quot;??_-;_-@_-"/>
    <numFmt numFmtId="166" formatCode="#,##0_ ;\-#,##0\ "/>
  </numFmts>
  <fonts count="16">
    <font>
      <sz val="11"/>
      <color theme="1"/>
      <name val="Calibri"/>
      <family val="2"/>
      <scheme val="minor"/>
    </font>
    <font>
      <sz val="11"/>
      <color theme="1"/>
      <name val="Calibri"/>
      <family val="2"/>
      <scheme val="minor"/>
    </font>
    <font>
      <b/>
      <sz val="10"/>
      <color rgb="FF000000"/>
      <name val="Arial"/>
      <family val="2"/>
    </font>
    <font>
      <b/>
      <sz val="10"/>
      <color theme="1"/>
      <name val="Arial"/>
      <family val="2"/>
    </font>
    <font>
      <b/>
      <sz val="10"/>
      <color theme="0"/>
      <name val="Arial"/>
      <family val="2"/>
    </font>
    <font>
      <sz val="10"/>
      <color theme="1"/>
      <name val="Arial"/>
      <family val="2"/>
    </font>
    <font>
      <sz val="10"/>
      <color rgb="FF000000"/>
      <name val="Arial"/>
      <family val="2"/>
    </font>
    <font>
      <b/>
      <sz val="11"/>
      <name val="Arial"/>
      <family val="2"/>
    </font>
    <font>
      <sz val="11"/>
      <name val="Arial"/>
      <family val="2"/>
    </font>
    <font>
      <b/>
      <sz val="9"/>
      <color rgb="FF000000"/>
      <name val="Arial"/>
      <family val="2"/>
    </font>
    <font>
      <b/>
      <sz val="9"/>
      <color theme="1"/>
      <name val="Arial"/>
      <family val="2"/>
    </font>
    <font>
      <b/>
      <sz val="7"/>
      <color rgb="FF000000"/>
      <name val="Arial"/>
      <family val="2"/>
    </font>
    <font>
      <sz val="11"/>
      <color rgb="FF000000"/>
      <name val="Arial"/>
      <family val="2"/>
    </font>
    <font>
      <sz val="9"/>
      <color rgb="FF000000"/>
      <name val="Arial"/>
      <family val="2"/>
    </font>
    <font>
      <sz val="10"/>
      <name val="Arial"/>
      <family val="2"/>
    </font>
    <font>
      <sz val="8"/>
      <color rgb="FF000000"/>
      <name val="Arial"/>
      <family val="2"/>
    </font>
  </fonts>
  <fills count="8">
    <fill>
      <patternFill patternType="none"/>
    </fill>
    <fill>
      <patternFill patternType="gray125"/>
    </fill>
    <fill>
      <patternFill patternType="solid">
        <fgColor theme="1"/>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thin">
        <color indexed="64"/>
      </left>
      <right/>
      <top style="thin">
        <color indexed="64"/>
      </top>
      <bottom/>
      <diagonal/>
    </border>
  </borders>
  <cellStyleXfs count="4">
    <xf numFmtId="0" fontId="0" fillId="0" borderId="0"/>
    <xf numFmtId="164" fontId="1" fillId="0" borderId="0" applyFont="0" applyFill="0" applyBorder="0" applyAlignment="0" applyProtection="0"/>
    <xf numFmtId="0" fontId="14" fillId="0" borderId="0"/>
    <xf numFmtId="0" fontId="14" fillId="0" borderId="0" applyFont="0" applyFill="0" applyBorder="0" applyAlignment="0" applyProtection="0"/>
  </cellStyleXfs>
  <cellXfs count="89">
    <xf numFmtId="0" fontId="0" fillId="0" borderId="0" xfId="0"/>
    <xf numFmtId="0" fontId="5" fillId="7" borderId="0" xfId="0" applyFont="1" applyFill="1"/>
    <xf numFmtId="0" fontId="5" fillId="0" borderId="0" xfId="0" applyFont="1"/>
    <xf numFmtId="0" fontId="5" fillId="7" borderId="0" xfId="0" applyFont="1" applyFill="1" applyAlignment="1"/>
    <xf numFmtId="0" fontId="5" fillId="0" borderId="0" xfId="0" applyFont="1" applyAlignment="1"/>
    <xf numFmtId="0" fontId="6" fillId="0" borderId="1" xfId="0" applyFont="1" applyBorder="1" applyAlignment="1">
      <alignment horizontal="center" vertical="center" wrapText="1"/>
    </xf>
    <xf numFmtId="165" fontId="6" fillId="0" borderId="1" xfId="1" applyNumberFormat="1" applyFont="1" applyBorder="1" applyAlignment="1">
      <alignment horizontal="center" vertical="center" wrapText="1"/>
    </xf>
    <xf numFmtId="165" fontId="5" fillId="7" borderId="0" xfId="1" applyNumberFormat="1" applyFont="1" applyFill="1"/>
    <xf numFmtId="165" fontId="5" fillId="0" borderId="0" xfId="1" applyNumberFormat="1" applyFont="1"/>
    <xf numFmtId="0" fontId="5" fillId="7" borderId="0" xfId="0" applyFont="1" applyFill="1" applyAlignment="1">
      <alignment horizontal="left"/>
    </xf>
    <xf numFmtId="0" fontId="5" fillId="0" borderId="0" xfId="0" applyFont="1" applyAlignment="1">
      <alignment horizontal="left"/>
    </xf>
    <xf numFmtId="0" fontId="5" fillId="7" borderId="0" xfId="0" applyFont="1" applyFill="1" applyBorder="1"/>
    <xf numFmtId="0" fontId="6" fillId="0" borderId="13" xfId="0" applyFont="1" applyBorder="1" applyAlignment="1">
      <alignment horizontal="center" vertical="center" wrapText="1"/>
    </xf>
    <xf numFmtId="165" fontId="9" fillId="0" borderId="1" xfId="1" applyNumberFormat="1"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13" fillId="0" borderId="1" xfId="0" applyFont="1" applyBorder="1" applyAlignment="1">
      <alignment horizontal="center" vertical="center" wrapText="1"/>
    </xf>
    <xf numFmtId="165" fontId="5" fillId="7" borderId="0" xfId="0" applyNumberFormat="1" applyFont="1" applyFill="1" applyAlignment="1"/>
    <xf numFmtId="0" fontId="11" fillId="0" borderId="1" xfId="0" applyFont="1" applyFill="1" applyBorder="1" applyAlignment="1">
      <alignment horizontal="center" vertical="center"/>
    </xf>
    <xf numFmtId="0" fontId="5" fillId="0" borderId="0" xfId="0" applyFont="1" applyFill="1" applyAlignment="1"/>
    <xf numFmtId="0" fontId="12" fillId="0" borderId="26" xfId="0" applyFont="1" applyBorder="1" applyAlignment="1">
      <alignment horizontal="left" vertical="center" wrapText="1"/>
    </xf>
    <xf numFmtId="0" fontId="12" fillId="0" borderId="1" xfId="0" applyFont="1" applyBorder="1" applyAlignment="1">
      <alignment horizontal="left" vertical="center" wrapText="1"/>
    </xf>
    <xf numFmtId="165" fontId="13" fillId="0" borderId="1" xfId="1" applyNumberFormat="1" applyFont="1" applyFill="1" applyBorder="1" applyAlignment="1">
      <alignment horizontal="center" vertical="center" wrapText="1"/>
    </xf>
    <xf numFmtId="0" fontId="6" fillId="0" borderId="27" xfId="0" applyFont="1" applyBorder="1" applyAlignment="1">
      <alignment horizontal="center" vertical="center" wrapText="1"/>
    </xf>
    <xf numFmtId="0" fontId="14" fillId="0" borderId="0" xfId="2" applyFont="1" applyBorder="1" applyAlignment="1">
      <alignment vertical="center"/>
    </xf>
    <xf numFmtId="0" fontId="14" fillId="0" borderId="0" xfId="2" applyFont="1" applyBorder="1" applyAlignment="1">
      <alignment vertical="center" wrapText="1"/>
    </xf>
    <xf numFmtId="0" fontId="13" fillId="0" borderId="1" xfId="0" applyFont="1" applyBorder="1" applyAlignment="1">
      <alignment horizontal="center" wrapText="1"/>
    </xf>
    <xf numFmtId="0" fontId="15" fillId="0" borderId="1" xfId="0" applyFont="1" applyBorder="1" applyAlignment="1">
      <alignment horizontal="center" vertical="center" wrapText="1"/>
    </xf>
    <xf numFmtId="165" fontId="6" fillId="0" borderId="1" xfId="1" applyNumberFormat="1" applyFont="1" applyFill="1" applyBorder="1" applyAlignment="1">
      <alignment horizontal="center" vertical="center" wrapText="1"/>
    </xf>
    <xf numFmtId="0" fontId="5" fillId="0" borderId="1" xfId="0" applyFont="1" applyBorder="1"/>
    <xf numFmtId="0" fontId="6" fillId="0" borderId="0" xfId="0" applyFont="1"/>
    <xf numFmtId="165" fontId="5" fillId="0" borderId="1" xfId="0" applyNumberFormat="1" applyFont="1" applyBorder="1"/>
    <xf numFmtId="166" fontId="6" fillId="0" borderId="20" xfId="1" applyNumberFormat="1" applyFont="1" applyBorder="1" applyAlignment="1">
      <alignment horizontal="center" vertical="center" wrapText="1"/>
    </xf>
    <xf numFmtId="165" fontId="5" fillId="0" borderId="0" xfId="1" applyNumberFormat="1" applyFont="1" applyFill="1"/>
    <xf numFmtId="165" fontId="9" fillId="0" borderId="1" xfId="1" applyNumberFormat="1" applyFont="1" applyFill="1" applyBorder="1" applyAlignment="1">
      <alignment horizontal="center" vertical="center" wrapText="1"/>
    </xf>
    <xf numFmtId="165" fontId="5" fillId="0" borderId="1" xfId="0" applyNumberFormat="1" applyFont="1" applyFill="1" applyBorder="1"/>
    <xf numFmtId="0" fontId="5" fillId="0" borderId="1" xfId="0" applyFont="1" applyFill="1" applyBorder="1"/>
    <xf numFmtId="0" fontId="14" fillId="0" borderId="0" xfId="2" applyFont="1" applyFill="1" applyBorder="1" applyAlignment="1">
      <alignment vertical="center"/>
    </xf>
    <xf numFmtId="0" fontId="14" fillId="0" borderId="0" xfId="2" applyFont="1" applyBorder="1" applyAlignment="1">
      <alignment horizontal="left" vertical="center"/>
    </xf>
    <xf numFmtId="0" fontId="14" fillId="0" borderId="0" xfId="2" applyFont="1" applyBorder="1" applyAlignment="1">
      <alignment horizontal="left" vertical="center" wrapText="1"/>
    </xf>
    <xf numFmtId="0" fontId="14" fillId="0" borderId="0" xfId="2" applyFont="1" applyFill="1" applyBorder="1" applyAlignment="1">
      <alignment horizontal="left" vertical="center" wrapText="1"/>
    </xf>
    <xf numFmtId="0" fontId="7" fillId="0" borderId="17" xfId="0" applyNumberFormat="1" applyFont="1" applyBorder="1" applyAlignment="1">
      <alignment horizontal="center" vertical="top" wrapText="1"/>
    </xf>
    <xf numFmtId="0" fontId="7" fillId="0" borderId="18" xfId="0" applyNumberFormat="1" applyFont="1" applyBorder="1" applyAlignment="1">
      <alignment horizontal="center" vertical="top" wrapText="1"/>
    </xf>
    <xf numFmtId="0" fontId="7" fillId="0" borderId="19" xfId="0" applyNumberFormat="1" applyFont="1" applyBorder="1" applyAlignment="1">
      <alignment horizontal="center" vertical="top" wrapText="1"/>
    </xf>
    <xf numFmtId="0" fontId="5" fillId="2" borderId="4" xfId="0" applyFont="1" applyFill="1" applyBorder="1" applyAlignment="1">
      <alignment horizontal="center"/>
    </xf>
    <xf numFmtId="0" fontId="5" fillId="2" borderId="0" xfId="0" applyFont="1" applyFill="1" applyBorder="1" applyAlignment="1">
      <alignment horizontal="center"/>
    </xf>
    <xf numFmtId="0" fontId="5" fillId="2" borderId="12" xfId="0" applyFont="1" applyFill="1" applyBorder="1" applyAlignment="1">
      <alignment horizontal="center"/>
    </xf>
    <xf numFmtId="0" fontId="2" fillId="6" borderId="4" xfId="0" applyFont="1" applyFill="1" applyBorder="1" applyAlignment="1">
      <alignment horizontal="center" vertical="center"/>
    </xf>
    <xf numFmtId="0" fontId="2" fillId="6" borderId="0" xfId="0" applyFont="1" applyFill="1" applyBorder="1" applyAlignment="1">
      <alignment horizontal="center" vertical="center"/>
    </xf>
    <xf numFmtId="0" fontId="2" fillId="6" borderId="12" xfId="0" applyFont="1" applyFill="1" applyBorder="1" applyAlignment="1">
      <alignment horizontal="center" vertical="center"/>
    </xf>
    <xf numFmtId="0" fontId="9" fillId="5" borderId="20" xfId="0" applyFont="1" applyFill="1" applyBorder="1" applyAlignment="1">
      <alignment horizontal="center" vertical="center" wrapText="1"/>
    </xf>
    <xf numFmtId="0" fontId="5" fillId="2" borderId="7" xfId="0" applyFont="1" applyFill="1" applyBorder="1" applyAlignment="1">
      <alignment horizontal="center"/>
    </xf>
    <xf numFmtId="0" fontId="5" fillId="2" borderId="8" xfId="0" applyFont="1" applyFill="1" applyBorder="1" applyAlignment="1">
      <alignment horizontal="center"/>
    </xf>
    <xf numFmtId="0" fontId="5" fillId="2" borderId="16" xfId="0" applyFont="1" applyFill="1" applyBorder="1" applyAlignment="1">
      <alignment horizontal="center"/>
    </xf>
    <xf numFmtId="0" fontId="9" fillId="5" borderId="13" xfId="0" applyFont="1" applyFill="1" applyBorder="1" applyAlignment="1">
      <alignment horizontal="center" vertical="center"/>
    </xf>
    <xf numFmtId="0" fontId="9" fillId="5" borderId="1" xfId="0" applyFont="1" applyFill="1" applyBorder="1" applyAlignment="1">
      <alignment horizontal="center" vertical="center" wrapText="1"/>
    </xf>
    <xf numFmtId="0" fontId="11" fillId="5" borderId="1" xfId="0" applyFont="1" applyFill="1" applyBorder="1" applyAlignment="1">
      <alignment horizontal="center" vertical="center"/>
    </xf>
    <xf numFmtId="0" fontId="11" fillId="5" borderId="1" xfId="0" applyFont="1" applyFill="1" applyBorder="1" applyAlignment="1">
      <alignment horizontal="center" vertical="center" wrapText="1"/>
    </xf>
    <xf numFmtId="165" fontId="9" fillId="5" borderId="26" xfId="1" applyNumberFormat="1" applyFont="1" applyFill="1" applyBorder="1" applyAlignment="1">
      <alignment horizontal="center" vertical="center" wrapText="1"/>
    </xf>
    <xf numFmtId="165" fontId="9" fillId="5" borderId="5" xfId="1" applyNumberFormat="1" applyFont="1" applyFill="1" applyBorder="1" applyAlignment="1">
      <alignment horizontal="center" vertical="center" wrapText="1"/>
    </xf>
    <xf numFmtId="165" fontId="9" fillId="5" borderId="6" xfId="1" applyNumberFormat="1" applyFont="1" applyFill="1" applyBorder="1" applyAlignment="1">
      <alignment horizontal="center" vertical="center" wrapText="1"/>
    </xf>
    <xf numFmtId="0" fontId="10" fillId="5" borderId="26" xfId="0" applyFont="1" applyFill="1" applyBorder="1" applyAlignment="1">
      <alignment horizontal="center"/>
    </xf>
    <xf numFmtId="0" fontId="10" fillId="5" borderId="5" xfId="0" applyFont="1" applyFill="1" applyBorder="1" applyAlignment="1">
      <alignment horizontal="center"/>
    </xf>
    <xf numFmtId="0" fontId="9" fillId="0" borderId="14" xfId="0" applyFont="1" applyFill="1" applyBorder="1" applyAlignment="1">
      <alignment horizontal="center" vertical="center"/>
    </xf>
    <xf numFmtId="0" fontId="9" fillId="0" borderId="15" xfId="0" applyFont="1" applyFill="1" applyBorder="1" applyAlignment="1">
      <alignment horizontal="center" vertical="center"/>
    </xf>
    <xf numFmtId="0" fontId="13" fillId="0" borderId="9" xfId="0" applyFont="1" applyBorder="1" applyAlignment="1">
      <alignment horizontal="left" vertical="center" wrapText="1"/>
    </xf>
    <xf numFmtId="0" fontId="13" fillId="0" borderId="10" xfId="0" applyFont="1" applyBorder="1" applyAlignment="1">
      <alignment horizontal="left" vertical="center" wrapText="1"/>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11"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0" xfId="0" applyFont="1" applyFill="1" applyBorder="1" applyAlignment="1">
      <alignment horizontal="center" vertical="center"/>
    </xf>
    <xf numFmtId="0" fontId="4" fillId="3" borderId="12" xfId="0" applyFont="1" applyFill="1" applyBorder="1" applyAlignment="1">
      <alignment horizontal="center" vertical="center"/>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1" xfId="0" applyFont="1" applyBorder="1" applyAlignment="1">
      <alignment horizontal="center"/>
    </xf>
    <xf numFmtId="0" fontId="5" fillId="0" borderId="20" xfId="0" applyFont="1" applyBorder="1" applyAlignment="1">
      <alignment horizontal="center"/>
    </xf>
    <xf numFmtId="0" fontId="6" fillId="0" borderId="28" xfId="0" applyFont="1" applyBorder="1" applyAlignment="1">
      <alignment horizontal="left" vertical="center" wrapText="1"/>
    </xf>
    <xf numFmtId="0" fontId="6" fillId="0" borderId="8" xfId="0" applyFont="1" applyBorder="1" applyAlignment="1">
      <alignment horizontal="left" vertical="center" wrapText="1"/>
    </xf>
    <xf numFmtId="0" fontId="6" fillId="0" borderId="16" xfId="0" applyFont="1" applyBorder="1" applyAlignment="1">
      <alignment horizontal="left" vertical="center" wrapText="1"/>
    </xf>
    <xf numFmtId="0" fontId="3" fillId="4" borderId="13"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24" xfId="0" applyFont="1" applyFill="1" applyBorder="1" applyAlignment="1">
      <alignment horizontal="center" vertical="center" wrapText="1"/>
    </xf>
    <xf numFmtId="0" fontId="3" fillId="4" borderId="25" xfId="0" applyFont="1" applyFill="1" applyBorder="1" applyAlignment="1">
      <alignment horizontal="center" vertical="center" wrapText="1"/>
    </xf>
    <xf numFmtId="0" fontId="3" fillId="4" borderId="21" xfId="0" applyFont="1" applyFill="1" applyBorder="1" applyAlignment="1">
      <alignment horizontal="center" vertical="center"/>
    </xf>
    <xf numFmtId="0" fontId="3" fillId="4" borderId="22" xfId="0" applyFont="1" applyFill="1" applyBorder="1" applyAlignment="1">
      <alignment horizontal="center" vertical="center"/>
    </xf>
    <xf numFmtId="165" fontId="9" fillId="0" borderId="26" xfId="1" applyNumberFormat="1" applyFont="1" applyFill="1" applyBorder="1" applyAlignment="1">
      <alignment horizontal="center" vertical="center"/>
    </xf>
    <xf numFmtId="165" fontId="9" fillId="0" borderId="5" xfId="1" applyNumberFormat="1" applyFont="1" applyFill="1" applyBorder="1" applyAlignment="1">
      <alignment horizontal="center" vertical="center"/>
    </xf>
    <xf numFmtId="165" fontId="9" fillId="0" borderId="6" xfId="1" applyNumberFormat="1" applyFont="1" applyFill="1" applyBorder="1" applyAlignment="1">
      <alignment horizontal="center" vertical="center"/>
    </xf>
  </cellXfs>
  <cellStyles count="4">
    <cellStyle name="Millares 4" xfId="3"/>
    <cellStyle name="Moneda" xfId="1" builtinId="4"/>
    <cellStyle name="Normal" xfId="0" builtinId="0"/>
    <cellStyle name="Normal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P187"/>
  <sheetViews>
    <sheetView tabSelected="1" topLeftCell="A23" workbookViewId="0">
      <selection sqref="A1:M38"/>
    </sheetView>
  </sheetViews>
  <sheetFormatPr baseColWidth="10" defaultRowHeight="12.75"/>
  <cols>
    <col min="1" max="1" width="7.42578125" style="2" customWidth="1"/>
    <col min="2" max="2" width="7.5703125" style="2" customWidth="1"/>
    <col min="3" max="3" width="28.140625" style="2" customWidth="1"/>
    <col min="4" max="4" width="59.5703125" style="2" customWidth="1"/>
    <col min="5" max="5" width="9.42578125" style="2" customWidth="1"/>
    <col min="6" max="6" width="9.42578125" style="8" customWidth="1"/>
    <col min="7" max="7" width="8.85546875" style="8" customWidth="1"/>
    <col min="8" max="8" width="12" style="33" customWidth="1"/>
    <col min="9" max="11" width="10.28515625" style="33" customWidth="1"/>
    <col min="12" max="12" width="11.85546875" style="8" customWidth="1"/>
    <col min="13" max="13" width="12.7109375" style="11" customWidth="1"/>
    <col min="14" max="42" width="11.42578125" style="1"/>
    <col min="43" max="16384" width="11.42578125" style="2"/>
  </cols>
  <sheetData>
    <row r="1" spans="2:42" ht="13.5" thickBot="1"/>
    <row r="2" spans="2:42" ht="15" customHeight="1">
      <c r="B2" s="67" t="s">
        <v>1</v>
      </c>
      <c r="C2" s="68"/>
      <c r="D2" s="68"/>
      <c r="E2" s="68"/>
      <c r="F2" s="68"/>
      <c r="G2" s="68"/>
      <c r="H2" s="68"/>
      <c r="I2" s="68"/>
      <c r="J2" s="68"/>
      <c r="K2" s="68"/>
      <c r="L2" s="68"/>
      <c r="M2" s="69"/>
    </row>
    <row r="3" spans="2:42" ht="13.5" thickBot="1">
      <c r="B3" s="70"/>
      <c r="C3" s="71"/>
      <c r="D3" s="71"/>
      <c r="E3" s="71"/>
      <c r="F3" s="71"/>
      <c r="G3" s="71"/>
      <c r="H3" s="71"/>
      <c r="I3" s="71"/>
      <c r="J3" s="71"/>
      <c r="K3" s="71"/>
      <c r="L3" s="71"/>
      <c r="M3" s="72"/>
    </row>
    <row r="4" spans="2:42" ht="51" customHeight="1">
      <c r="B4" s="84" t="s">
        <v>2</v>
      </c>
      <c r="C4" s="85"/>
      <c r="D4" s="73" t="s">
        <v>42</v>
      </c>
      <c r="E4" s="73"/>
      <c r="F4" s="73"/>
      <c r="G4" s="73"/>
      <c r="H4" s="73"/>
      <c r="I4" s="73"/>
      <c r="J4" s="73"/>
      <c r="K4" s="73"/>
      <c r="L4" s="73"/>
      <c r="M4" s="74"/>
    </row>
    <row r="5" spans="2:42">
      <c r="B5" s="80" t="s">
        <v>3</v>
      </c>
      <c r="C5" s="81"/>
      <c r="D5" s="75">
        <v>12</v>
      </c>
      <c r="E5" s="75"/>
      <c r="F5" s="75"/>
      <c r="G5" s="75"/>
      <c r="H5" s="75"/>
      <c r="I5" s="75"/>
      <c r="J5" s="75"/>
      <c r="K5" s="75"/>
      <c r="L5" s="75"/>
      <c r="M5" s="76"/>
    </row>
    <row r="6" spans="2:42">
      <c r="B6" s="80" t="s">
        <v>4</v>
      </c>
      <c r="C6" s="81"/>
      <c r="D6" s="75">
        <v>3</v>
      </c>
      <c r="E6" s="75"/>
      <c r="F6" s="75"/>
      <c r="G6" s="75"/>
      <c r="H6" s="75"/>
      <c r="I6" s="75"/>
      <c r="J6" s="75"/>
      <c r="K6" s="75"/>
      <c r="L6" s="75"/>
      <c r="M6" s="76"/>
    </row>
    <row r="7" spans="2:42" ht="67.5" customHeight="1" thickBot="1">
      <c r="B7" s="82" t="s">
        <v>5</v>
      </c>
      <c r="C7" s="83"/>
      <c r="D7" s="77" t="s">
        <v>53</v>
      </c>
      <c r="E7" s="78"/>
      <c r="F7" s="78"/>
      <c r="G7" s="78"/>
      <c r="H7" s="78"/>
      <c r="I7" s="78"/>
      <c r="J7" s="78"/>
      <c r="K7" s="78"/>
      <c r="L7" s="78"/>
      <c r="M7" s="79"/>
    </row>
    <row r="8" spans="2:42" ht="7.5" customHeight="1">
      <c r="B8" s="44"/>
      <c r="C8" s="45"/>
      <c r="D8" s="45"/>
      <c r="E8" s="45"/>
      <c r="F8" s="45"/>
      <c r="G8" s="45"/>
      <c r="H8" s="45"/>
      <c r="I8" s="45"/>
      <c r="J8" s="45"/>
      <c r="K8" s="45"/>
      <c r="L8" s="45"/>
      <c r="M8" s="46"/>
    </row>
    <row r="9" spans="2:42" ht="24" customHeight="1">
      <c r="B9" s="47" t="s">
        <v>6</v>
      </c>
      <c r="C9" s="48"/>
      <c r="D9" s="48"/>
      <c r="E9" s="48"/>
      <c r="F9" s="48"/>
      <c r="G9" s="48"/>
      <c r="H9" s="48"/>
      <c r="I9" s="48"/>
      <c r="J9" s="48"/>
      <c r="K9" s="48"/>
      <c r="L9" s="48"/>
      <c r="M9" s="49"/>
      <c r="O9" s="30"/>
    </row>
    <row r="10" spans="2:42" ht="15" customHeight="1">
      <c r="B10" s="54" t="s">
        <v>0</v>
      </c>
      <c r="C10" s="55" t="s">
        <v>13</v>
      </c>
      <c r="D10" s="56" t="s">
        <v>14</v>
      </c>
      <c r="E10" s="57" t="s">
        <v>7</v>
      </c>
      <c r="F10" s="61" t="s">
        <v>43</v>
      </c>
      <c r="G10" s="62"/>
      <c r="H10" s="62"/>
      <c r="I10" s="62"/>
      <c r="J10" s="62"/>
      <c r="K10" s="62"/>
      <c r="L10" s="55" t="s">
        <v>11</v>
      </c>
      <c r="M10" s="50" t="s">
        <v>12</v>
      </c>
      <c r="O10" s="30"/>
    </row>
    <row r="11" spans="2:42" s="4" customFormat="1" ht="32.25" customHeight="1">
      <c r="B11" s="54"/>
      <c r="C11" s="55"/>
      <c r="D11" s="56"/>
      <c r="E11" s="56"/>
      <c r="F11" s="58" t="s">
        <v>44</v>
      </c>
      <c r="G11" s="59"/>
      <c r="H11" s="60"/>
      <c r="I11" s="86" t="s">
        <v>45</v>
      </c>
      <c r="J11" s="87"/>
      <c r="K11" s="88"/>
      <c r="L11" s="55"/>
      <c r="M11" s="50"/>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row>
    <row r="12" spans="2:42" s="4" customFormat="1" ht="49.5" customHeight="1">
      <c r="B12" s="54"/>
      <c r="C12" s="55"/>
      <c r="D12" s="56"/>
      <c r="E12" s="56"/>
      <c r="F12" s="13" t="s">
        <v>8</v>
      </c>
      <c r="G12" s="13" t="s">
        <v>9</v>
      </c>
      <c r="H12" s="34" t="s">
        <v>52</v>
      </c>
      <c r="I12" s="34" t="s">
        <v>8</v>
      </c>
      <c r="J12" s="34" t="s">
        <v>9</v>
      </c>
      <c r="K12" s="34" t="s">
        <v>10</v>
      </c>
      <c r="L12" s="55"/>
      <c r="M12" s="50"/>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row>
    <row r="13" spans="2:42" s="19" customFormat="1" ht="37.5" customHeight="1">
      <c r="B13" s="63">
        <v>1</v>
      </c>
      <c r="C13" s="65" t="s">
        <v>20</v>
      </c>
      <c r="D13" s="16" t="s">
        <v>21</v>
      </c>
      <c r="E13" s="18">
        <v>1</v>
      </c>
      <c r="F13" s="22">
        <v>290000</v>
      </c>
      <c r="G13" s="6">
        <v>0</v>
      </c>
      <c r="H13" s="28">
        <v>290000</v>
      </c>
      <c r="I13" s="28">
        <v>230000</v>
      </c>
      <c r="J13" s="28">
        <f>+I13*19%</f>
        <v>43700</v>
      </c>
      <c r="K13" s="28">
        <f>I13+J13</f>
        <v>273700</v>
      </c>
      <c r="L13" s="6">
        <f>MIN(H13,K13)</f>
        <v>273700</v>
      </c>
      <c r="M13" s="32">
        <f>AVERAGE(H13,K13)</f>
        <v>281850</v>
      </c>
    </row>
    <row r="14" spans="2:42" s="19" customFormat="1" ht="50.25" customHeight="1">
      <c r="B14" s="64"/>
      <c r="C14" s="66"/>
      <c r="D14" s="16" t="s">
        <v>22</v>
      </c>
      <c r="E14" s="18">
        <v>1</v>
      </c>
      <c r="F14" s="22">
        <v>52000</v>
      </c>
      <c r="G14" s="6">
        <v>0</v>
      </c>
      <c r="H14" s="28">
        <v>52000</v>
      </c>
      <c r="I14" s="28">
        <v>50000</v>
      </c>
      <c r="J14" s="28">
        <f t="shared" ref="J14:J26" si="0">+I14*19%</f>
        <v>9500</v>
      </c>
      <c r="K14" s="28">
        <f t="shared" ref="K14:K26" si="1">I14+J14</f>
        <v>59500</v>
      </c>
      <c r="L14" s="6">
        <f t="shared" ref="L14:L27" si="2">MIN(H14,K14)</f>
        <v>52000</v>
      </c>
      <c r="M14" s="32">
        <f t="shared" ref="M14:M27" si="3">AVERAGE(H14,K14)</f>
        <v>55750</v>
      </c>
    </row>
    <row r="15" spans="2:42" s="4" customFormat="1" ht="53.25" customHeight="1">
      <c r="B15" s="12">
        <v>2</v>
      </c>
      <c r="C15" s="20" t="s">
        <v>15</v>
      </c>
      <c r="D15" s="16" t="s">
        <v>46</v>
      </c>
      <c r="E15" s="16">
        <v>1</v>
      </c>
      <c r="F15" s="6">
        <v>50000</v>
      </c>
      <c r="G15" s="6">
        <v>0</v>
      </c>
      <c r="H15" s="28">
        <v>50000</v>
      </c>
      <c r="I15" s="28">
        <v>42017</v>
      </c>
      <c r="J15" s="28">
        <f t="shared" si="0"/>
        <v>7983.2300000000005</v>
      </c>
      <c r="K15" s="28">
        <f t="shared" si="1"/>
        <v>50000.23</v>
      </c>
      <c r="L15" s="6">
        <f t="shared" si="2"/>
        <v>50000</v>
      </c>
      <c r="M15" s="32">
        <f t="shared" si="3"/>
        <v>50000.115000000005</v>
      </c>
      <c r="N15" s="17"/>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row>
    <row r="16" spans="2:42" s="4" customFormat="1" ht="53.25" customHeight="1">
      <c r="B16" s="12">
        <v>3</v>
      </c>
      <c r="C16" s="20" t="s">
        <v>16</v>
      </c>
      <c r="D16" s="16" t="s">
        <v>47</v>
      </c>
      <c r="E16" s="16">
        <v>1</v>
      </c>
      <c r="F16" s="6">
        <v>50000</v>
      </c>
      <c r="G16" s="6">
        <v>0</v>
      </c>
      <c r="H16" s="28">
        <v>50000</v>
      </c>
      <c r="I16" s="28">
        <v>42017</v>
      </c>
      <c r="J16" s="28">
        <f t="shared" si="0"/>
        <v>7983.2300000000005</v>
      </c>
      <c r="K16" s="28">
        <f t="shared" si="1"/>
        <v>50000.23</v>
      </c>
      <c r="L16" s="6">
        <f t="shared" si="2"/>
        <v>50000</v>
      </c>
      <c r="M16" s="32">
        <f t="shared" si="3"/>
        <v>50000.115000000005</v>
      </c>
      <c r="N16" s="17"/>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row>
    <row r="17" spans="2:42" s="4" customFormat="1" ht="168" customHeight="1">
      <c r="B17" s="12" t="s">
        <v>27</v>
      </c>
      <c r="C17" s="20" t="s">
        <v>23</v>
      </c>
      <c r="D17" s="27" t="s">
        <v>24</v>
      </c>
      <c r="E17" s="16">
        <v>1</v>
      </c>
      <c r="F17" s="6">
        <v>276290</v>
      </c>
      <c r="G17" s="6">
        <v>0</v>
      </c>
      <c r="H17" s="28">
        <f>F17</f>
        <v>276290</v>
      </c>
      <c r="I17" s="28">
        <v>177000</v>
      </c>
      <c r="J17" s="28">
        <f t="shared" si="0"/>
        <v>33630</v>
      </c>
      <c r="K17" s="28">
        <f t="shared" si="1"/>
        <v>210630</v>
      </c>
      <c r="L17" s="6">
        <f t="shared" si="2"/>
        <v>210630</v>
      </c>
      <c r="M17" s="32">
        <f t="shared" si="3"/>
        <v>243460</v>
      </c>
      <c r="N17" s="17"/>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row>
    <row r="18" spans="2:42" s="4" customFormat="1" ht="64.5" customHeight="1">
      <c r="B18" s="23">
        <v>6</v>
      </c>
      <c r="C18" s="21" t="s">
        <v>25</v>
      </c>
      <c r="D18" s="16" t="s">
        <v>26</v>
      </c>
      <c r="E18" s="16">
        <v>1</v>
      </c>
      <c r="F18" s="28">
        <v>35000</v>
      </c>
      <c r="G18" s="6">
        <v>0</v>
      </c>
      <c r="H18" s="28">
        <f>F18</f>
        <v>35000</v>
      </c>
      <c r="I18" s="28">
        <v>30000</v>
      </c>
      <c r="J18" s="28">
        <f t="shared" si="0"/>
        <v>5700</v>
      </c>
      <c r="K18" s="28">
        <f t="shared" si="1"/>
        <v>35700</v>
      </c>
      <c r="L18" s="6">
        <f t="shared" si="2"/>
        <v>35000</v>
      </c>
      <c r="M18" s="32">
        <f t="shared" si="3"/>
        <v>35350</v>
      </c>
      <c r="N18" s="17"/>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row>
    <row r="19" spans="2:42" s="4" customFormat="1" ht="39" customHeight="1">
      <c r="B19" s="12">
        <v>7</v>
      </c>
      <c r="C19" s="20" t="s">
        <v>17</v>
      </c>
      <c r="D19" s="16" t="s">
        <v>48</v>
      </c>
      <c r="E19" s="16">
        <v>1</v>
      </c>
      <c r="F19" s="6">
        <v>50000</v>
      </c>
      <c r="G19" s="6">
        <v>0</v>
      </c>
      <c r="H19" s="28">
        <f t="shared" ref="H19:H26" si="4">F19</f>
        <v>50000</v>
      </c>
      <c r="I19" s="28">
        <v>42017</v>
      </c>
      <c r="J19" s="28">
        <f t="shared" si="0"/>
        <v>7983.2300000000005</v>
      </c>
      <c r="K19" s="28">
        <f t="shared" si="1"/>
        <v>50000.23</v>
      </c>
      <c r="L19" s="6">
        <f t="shared" si="2"/>
        <v>50000</v>
      </c>
      <c r="M19" s="32">
        <f t="shared" si="3"/>
        <v>50000.115000000005</v>
      </c>
      <c r="N19" s="17"/>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row>
    <row r="20" spans="2:42" s="4" customFormat="1" ht="36">
      <c r="B20" s="15">
        <v>8</v>
      </c>
      <c r="C20" s="20" t="s">
        <v>18</v>
      </c>
      <c r="D20" s="16" t="s">
        <v>48</v>
      </c>
      <c r="E20" s="16">
        <v>1</v>
      </c>
      <c r="F20" s="6">
        <v>50000</v>
      </c>
      <c r="G20" s="6">
        <v>0</v>
      </c>
      <c r="H20" s="28">
        <f t="shared" si="4"/>
        <v>50000</v>
      </c>
      <c r="I20" s="28">
        <v>42017</v>
      </c>
      <c r="J20" s="28">
        <f t="shared" si="0"/>
        <v>7983.2300000000005</v>
      </c>
      <c r="K20" s="28">
        <f t="shared" si="1"/>
        <v>50000.23</v>
      </c>
      <c r="L20" s="6">
        <f t="shared" si="2"/>
        <v>50000</v>
      </c>
      <c r="M20" s="32">
        <f t="shared" si="3"/>
        <v>50000.115000000005</v>
      </c>
      <c r="N20" s="17"/>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row>
    <row r="21" spans="2:42" s="4" customFormat="1" ht="48">
      <c r="B21" s="15">
        <v>9</v>
      </c>
      <c r="C21" s="20" t="s">
        <v>28</v>
      </c>
      <c r="D21" s="16" t="s">
        <v>49</v>
      </c>
      <c r="E21" s="16">
        <v>1</v>
      </c>
      <c r="F21" s="6">
        <v>10000</v>
      </c>
      <c r="G21" s="6">
        <v>0</v>
      </c>
      <c r="H21" s="28">
        <f t="shared" si="4"/>
        <v>10000</v>
      </c>
      <c r="I21" s="28">
        <v>8403</v>
      </c>
      <c r="J21" s="28">
        <f t="shared" si="0"/>
        <v>1596.57</v>
      </c>
      <c r="K21" s="28">
        <f t="shared" si="1"/>
        <v>9999.57</v>
      </c>
      <c r="L21" s="6">
        <f t="shared" si="2"/>
        <v>9999.57</v>
      </c>
      <c r="M21" s="32">
        <f t="shared" si="3"/>
        <v>9999.7849999999999</v>
      </c>
      <c r="N21" s="17"/>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row>
    <row r="22" spans="2:42" s="4" customFormat="1" ht="60">
      <c r="B22" s="12">
        <v>10</v>
      </c>
      <c r="C22" s="20" t="s">
        <v>19</v>
      </c>
      <c r="D22" s="16" t="s">
        <v>30</v>
      </c>
      <c r="E22" s="16">
        <v>1</v>
      </c>
      <c r="F22" s="28">
        <v>60000</v>
      </c>
      <c r="G22" s="6">
        <v>0</v>
      </c>
      <c r="H22" s="28">
        <f t="shared" si="4"/>
        <v>60000</v>
      </c>
      <c r="I22" s="28">
        <v>55000</v>
      </c>
      <c r="J22" s="28">
        <f t="shared" si="0"/>
        <v>10450</v>
      </c>
      <c r="K22" s="28">
        <f t="shared" si="1"/>
        <v>65450</v>
      </c>
      <c r="L22" s="6">
        <f t="shared" si="2"/>
        <v>60000</v>
      </c>
      <c r="M22" s="32">
        <f t="shared" si="3"/>
        <v>62725</v>
      </c>
      <c r="N22" s="17"/>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row>
    <row r="23" spans="2:42" s="4" customFormat="1" ht="28.5">
      <c r="B23" s="14">
        <v>11</v>
      </c>
      <c r="C23" s="20" t="s">
        <v>31</v>
      </c>
      <c r="D23" s="16" t="s">
        <v>32</v>
      </c>
      <c r="E23" s="16">
        <v>1</v>
      </c>
      <c r="F23" s="6">
        <v>85000</v>
      </c>
      <c r="G23" s="6">
        <v>0</v>
      </c>
      <c r="H23" s="28">
        <f t="shared" si="4"/>
        <v>85000</v>
      </c>
      <c r="I23" s="28">
        <v>73000</v>
      </c>
      <c r="J23" s="28">
        <f t="shared" si="0"/>
        <v>13870</v>
      </c>
      <c r="K23" s="28">
        <f t="shared" si="1"/>
        <v>86870</v>
      </c>
      <c r="L23" s="6">
        <f t="shared" si="2"/>
        <v>85000</v>
      </c>
      <c r="M23" s="32">
        <f t="shared" si="3"/>
        <v>85935</v>
      </c>
      <c r="N23" s="17"/>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row>
    <row r="24" spans="2:42" s="4" customFormat="1" ht="125.25" customHeight="1">
      <c r="B24" s="14">
        <v>12</v>
      </c>
      <c r="C24" s="20" t="s">
        <v>33</v>
      </c>
      <c r="D24" s="16" t="s">
        <v>29</v>
      </c>
      <c r="E24" s="16">
        <v>1</v>
      </c>
      <c r="F24" s="6">
        <v>10000</v>
      </c>
      <c r="G24" s="6">
        <v>0</v>
      </c>
      <c r="H24" s="28">
        <f t="shared" si="4"/>
        <v>10000</v>
      </c>
      <c r="I24" s="28">
        <v>8403</v>
      </c>
      <c r="J24" s="28">
        <f t="shared" si="0"/>
        <v>1596.57</v>
      </c>
      <c r="K24" s="28">
        <f t="shared" si="1"/>
        <v>9999.57</v>
      </c>
      <c r="L24" s="6">
        <f t="shared" si="2"/>
        <v>9999.57</v>
      </c>
      <c r="M24" s="32">
        <f t="shared" si="3"/>
        <v>9999.7849999999999</v>
      </c>
      <c r="N24" s="17"/>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row>
    <row r="25" spans="2:42" s="4" customFormat="1" ht="84">
      <c r="B25" s="14">
        <v>13</v>
      </c>
      <c r="C25" s="20" t="s">
        <v>34</v>
      </c>
      <c r="D25" s="16" t="s">
        <v>35</v>
      </c>
      <c r="E25" s="16">
        <v>1</v>
      </c>
      <c r="F25" s="6">
        <v>142000</v>
      </c>
      <c r="G25" s="6">
        <v>0</v>
      </c>
      <c r="H25" s="28">
        <f t="shared" si="4"/>
        <v>142000</v>
      </c>
      <c r="I25" s="28">
        <v>116500</v>
      </c>
      <c r="J25" s="28">
        <f t="shared" si="0"/>
        <v>22135</v>
      </c>
      <c r="K25" s="28">
        <f t="shared" si="1"/>
        <v>138635</v>
      </c>
      <c r="L25" s="6">
        <f t="shared" si="2"/>
        <v>138635</v>
      </c>
      <c r="M25" s="32">
        <f t="shared" si="3"/>
        <v>140317.5</v>
      </c>
      <c r="N25" s="17"/>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row>
    <row r="26" spans="2:42" s="4" customFormat="1" ht="60">
      <c r="B26" s="14">
        <v>14</v>
      </c>
      <c r="C26" s="20" t="s">
        <v>36</v>
      </c>
      <c r="D26" s="26" t="s">
        <v>37</v>
      </c>
      <c r="E26" s="16">
        <v>1</v>
      </c>
      <c r="F26" s="28">
        <v>65000</v>
      </c>
      <c r="G26" s="6">
        <v>0</v>
      </c>
      <c r="H26" s="28">
        <f t="shared" si="4"/>
        <v>65000</v>
      </c>
      <c r="I26" s="28">
        <v>55000</v>
      </c>
      <c r="J26" s="28">
        <f t="shared" si="0"/>
        <v>10450</v>
      </c>
      <c r="K26" s="28">
        <f t="shared" si="1"/>
        <v>65450</v>
      </c>
      <c r="L26" s="6">
        <f t="shared" si="2"/>
        <v>65000</v>
      </c>
      <c r="M26" s="32">
        <f t="shared" si="3"/>
        <v>65225</v>
      </c>
      <c r="N26" s="17"/>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row>
    <row r="27" spans="2:42" s="4" customFormat="1" ht="51">
      <c r="B27" s="12">
        <v>15</v>
      </c>
      <c r="C27" s="5" t="s">
        <v>50</v>
      </c>
      <c r="D27" s="5" t="s">
        <v>51</v>
      </c>
      <c r="E27" s="5">
        <v>1</v>
      </c>
      <c r="F27" s="6">
        <v>60000</v>
      </c>
      <c r="G27" s="6"/>
      <c r="H27" s="28">
        <f>F27</f>
        <v>60000</v>
      </c>
      <c r="I27" s="28">
        <v>60000</v>
      </c>
      <c r="J27" s="28">
        <f>+I27*19%</f>
        <v>11400</v>
      </c>
      <c r="K27" s="28">
        <f>I27+J27</f>
        <v>71400</v>
      </c>
      <c r="L27" s="6">
        <f t="shared" si="2"/>
        <v>60000</v>
      </c>
      <c r="M27" s="32">
        <f t="shared" si="3"/>
        <v>65700</v>
      </c>
      <c r="N27" s="17"/>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row>
    <row r="28" spans="2:42">
      <c r="B28" s="29"/>
      <c r="C28" s="29"/>
      <c r="D28" s="29"/>
      <c r="E28" s="29"/>
      <c r="F28" s="29"/>
      <c r="G28" s="29"/>
      <c r="H28" s="35">
        <f>SUM(H13:H27)</f>
        <v>1285290</v>
      </c>
      <c r="I28" s="36"/>
      <c r="J28" s="36"/>
      <c r="K28" s="36"/>
      <c r="L28" s="31">
        <f t="shared" ref="L28:M28" si="5">SUM(L13:L27)</f>
        <v>1199964.1399999999</v>
      </c>
      <c r="M28" s="31">
        <f t="shared" si="5"/>
        <v>1256312.53</v>
      </c>
    </row>
    <row r="29" spans="2:42">
      <c r="B29" s="51"/>
      <c r="C29" s="52"/>
      <c r="D29" s="52"/>
      <c r="E29" s="52"/>
      <c r="F29" s="52"/>
      <c r="G29" s="52"/>
      <c r="H29" s="52"/>
      <c r="I29" s="52"/>
      <c r="J29" s="52"/>
      <c r="K29" s="52"/>
      <c r="L29" s="52"/>
      <c r="M29" s="53"/>
    </row>
    <row r="30" spans="2:42" s="10" customFormat="1" ht="45" customHeight="1" thickBot="1">
      <c r="B30" s="41" t="s">
        <v>54</v>
      </c>
      <c r="C30" s="42"/>
      <c r="D30" s="42"/>
      <c r="E30" s="42"/>
      <c r="F30" s="42"/>
      <c r="G30" s="42"/>
      <c r="H30" s="42"/>
      <c r="I30" s="42"/>
      <c r="J30" s="42"/>
      <c r="K30" s="42"/>
      <c r="L30" s="42"/>
      <c r="M30" s="43"/>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row>
    <row r="31" spans="2:42" s="1" customFormat="1">
      <c r="F31" s="7"/>
      <c r="G31" s="7"/>
      <c r="H31" s="33"/>
      <c r="I31" s="33"/>
      <c r="J31" s="33"/>
      <c r="K31" s="33"/>
      <c r="L31" s="7"/>
      <c r="M31" s="11"/>
    </row>
    <row r="32" spans="2:42" s="1" customFormat="1">
      <c r="F32" s="7"/>
      <c r="G32" s="7"/>
      <c r="H32" s="33"/>
      <c r="I32" s="33"/>
      <c r="J32" s="33"/>
      <c r="K32" s="33"/>
      <c r="L32" s="7"/>
      <c r="M32" s="11"/>
    </row>
    <row r="33" spans="3:13" s="1" customFormat="1">
      <c r="F33" s="7"/>
      <c r="G33" s="7"/>
      <c r="H33" s="33"/>
      <c r="I33" s="33"/>
      <c r="J33" s="33"/>
      <c r="K33" s="33"/>
      <c r="L33" s="7"/>
      <c r="M33" s="11"/>
    </row>
    <row r="34" spans="3:13" s="1" customFormat="1">
      <c r="F34" s="7"/>
      <c r="G34" s="7"/>
      <c r="H34" s="33"/>
      <c r="I34" s="33"/>
      <c r="J34" s="33"/>
      <c r="K34" s="33"/>
      <c r="L34" s="7"/>
      <c r="M34" s="11"/>
    </row>
    <row r="35" spans="3:13" s="1" customFormat="1">
      <c r="F35" s="7"/>
      <c r="G35" s="7"/>
      <c r="H35" s="33"/>
      <c r="I35" s="33"/>
      <c r="J35" s="33"/>
      <c r="K35" s="33"/>
      <c r="L35" s="7"/>
      <c r="M35" s="11"/>
    </row>
    <row r="36" spans="3:13" s="1" customFormat="1">
      <c r="C36" s="38" t="s">
        <v>38</v>
      </c>
      <c r="D36" s="38"/>
      <c r="E36" s="38"/>
      <c r="F36" s="38"/>
      <c r="G36" s="24" t="s">
        <v>39</v>
      </c>
      <c r="H36" s="37" t="s">
        <v>55</v>
      </c>
      <c r="I36" s="37"/>
      <c r="J36" s="37"/>
      <c r="K36" s="37"/>
      <c r="L36" s="7"/>
      <c r="M36" s="11"/>
    </row>
    <row r="37" spans="3:13" s="1" customFormat="1">
      <c r="C37" s="39" t="s">
        <v>40</v>
      </c>
      <c r="D37" s="39"/>
      <c r="E37" s="39"/>
      <c r="F37" s="39"/>
      <c r="G37" s="25"/>
      <c r="H37" s="40" t="s">
        <v>41</v>
      </c>
      <c r="I37" s="40"/>
      <c r="J37" s="40"/>
      <c r="K37" s="40"/>
      <c r="L37" s="7"/>
      <c r="M37" s="11"/>
    </row>
    <row r="38" spans="3:13" s="1" customFormat="1">
      <c r="F38" s="7"/>
      <c r="G38" s="7"/>
      <c r="H38" s="33"/>
      <c r="I38" s="33"/>
      <c r="J38" s="33"/>
      <c r="K38" s="33"/>
      <c r="L38" s="7"/>
      <c r="M38" s="11"/>
    </row>
    <row r="39" spans="3:13" s="1" customFormat="1">
      <c r="F39" s="7"/>
      <c r="G39" s="7"/>
      <c r="H39" s="33"/>
      <c r="I39" s="33"/>
      <c r="J39" s="33"/>
      <c r="K39" s="33"/>
      <c r="L39" s="7"/>
      <c r="M39" s="11"/>
    </row>
    <row r="40" spans="3:13" s="1" customFormat="1">
      <c r="F40" s="7"/>
      <c r="G40" s="7"/>
      <c r="H40" s="33"/>
      <c r="I40" s="33"/>
      <c r="J40" s="33"/>
      <c r="K40" s="33"/>
      <c r="L40" s="7"/>
      <c r="M40" s="11"/>
    </row>
    <row r="41" spans="3:13" s="1" customFormat="1">
      <c r="F41" s="7"/>
      <c r="G41" s="7"/>
      <c r="H41" s="33"/>
      <c r="I41" s="33"/>
      <c r="J41" s="33"/>
      <c r="K41" s="33"/>
      <c r="L41" s="7"/>
      <c r="M41" s="11"/>
    </row>
    <row r="42" spans="3:13" s="1" customFormat="1">
      <c r="F42" s="7"/>
      <c r="G42" s="7"/>
      <c r="H42" s="33"/>
      <c r="I42" s="33"/>
      <c r="J42" s="33"/>
      <c r="K42" s="33"/>
      <c r="L42" s="7"/>
      <c r="M42" s="11"/>
    </row>
    <row r="43" spans="3:13" s="1" customFormat="1">
      <c r="F43" s="7"/>
      <c r="G43" s="7"/>
      <c r="H43" s="33"/>
      <c r="I43" s="33"/>
      <c r="J43" s="33"/>
      <c r="K43" s="33"/>
      <c r="L43" s="7"/>
      <c r="M43" s="11"/>
    </row>
    <row r="44" spans="3:13" s="1" customFormat="1">
      <c r="F44" s="7"/>
      <c r="G44" s="7"/>
      <c r="H44" s="33"/>
      <c r="I44" s="33"/>
      <c r="J44" s="33"/>
      <c r="K44" s="33"/>
      <c r="L44" s="7"/>
      <c r="M44" s="11"/>
    </row>
    <row r="45" spans="3:13" s="1" customFormat="1">
      <c r="F45" s="7"/>
      <c r="G45" s="7"/>
      <c r="H45" s="33"/>
      <c r="I45" s="33"/>
      <c r="J45" s="33"/>
      <c r="K45" s="33"/>
      <c r="L45" s="7"/>
      <c r="M45" s="11"/>
    </row>
    <row r="46" spans="3:13" s="1" customFormat="1">
      <c r="F46" s="7"/>
      <c r="G46" s="7"/>
      <c r="H46" s="33"/>
      <c r="I46" s="33"/>
      <c r="J46" s="33"/>
      <c r="K46" s="33"/>
      <c r="L46" s="7"/>
      <c r="M46" s="11"/>
    </row>
    <row r="47" spans="3:13" s="1" customFormat="1">
      <c r="F47" s="7"/>
      <c r="G47" s="7"/>
      <c r="H47" s="33"/>
      <c r="I47" s="33"/>
      <c r="J47" s="33"/>
      <c r="K47" s="33"/>
      <c r="L47" s="7"/>
      <c r="M47" s="11"/>
    </row>
    <row r="48" spans="3:13" s="1" customFormat="1">
      <c r="F48" s="7"/>
      <c r="G48" s="7"/>
      <c r="H48" s="33"/>
      <c r="I48" s="33"/>
      <c r="J48" s="33"/>
      <c r="K48" s="33"/>
      <c r="L48" s="7"/>
      <c r="M48" s="11"/>
    </row>
    <row r="49" spans="6:13" s="1" customFormat="1">
      <c r="F49" s="7"/>
      <c r="G49" s="7"/>
      <c r="H49" s="33"/>
      <c r="I49" s="33"/>
      <c r="J49" s="33"/>
      <c r="K49" s="33"/>
      <c r="L49" s="7"/>
      <c r="M49" s="11"/>
    </row>
    <row r="50" spans="6:13" s="1" customFormat="1">
      <c r="F50" s="7"/>
      <c r="G50" s="7"/>
      <c r="H50" s="33"/>
      <c r="I50" s="33"/>
      <c r="J50" s="33"/>
      <c r="K50" s="33"/>
      <c r="L50" s="7"/>
      <c r="M50" s="11"/>
    </row>
    <row r="51" spans="6:13" s="1" customFormat="1">
      <c r="F51" s="7"/>
      <c r="G51" s="7"/>
      <c r="H51" s="33"/>
      <c r="I51" s="33"/>
      <c r="J51" s="33"/>
      <c r="K51" s="33"/>
      <c r="L51" s="7"/>
      <c r="M51" s="11"/>
    </row>
    <row r="52" spans="6:13" s="1" customFormat="1">
      <c r="F52" s="7"/>
      <c r="G52" s="7"/>
      <c r="H52" s="33"/>
      <c r="I52" s="33"/>
      <c r="J52" s="33"/>
      <c r="K52" s="33"/>
      <c r="L52" s="7"/>
      <c r="M52" s="11"/>
    </row>
    <row r="53" spans="6:13" s="1" customFormat="1">
      <c r="F53" s="7"/>
      <c r="G53" s="7"/>
      <c r="H53" s="33"/>
      <c r="I53" s="33"/>
      <c r="J53" s="33"/>
      <c r="K53" s="33"/>
      <c r="L53" s="7"/>
      <c r="M53" s="11"/>
    </row>
    <row r="54" spans="6:13" s="1" customFormat="1">
      <c r="F54" s="7"/>
      <c r="G54" s="7"/>
      <c r="H54" s="33"/>
      <c r="I54" s="33"/>
      <c r="J54" s="33"/>
      <c r="K54" s="33"/>
      <c r="L54" s="7"/>
      <c r="M54" s="11"/>
    </row>
    <row r="55" spans="6:13" s="1" customFormat="1">
      <c r="F55" s="7"/>
      <c r="G55" s="7"/>
      <c r="H55" s="33"/>
      <c r="I55" s="33"/>
      <c r="J55" s="33"/>
      <c r="K55" s="33"/>
      <c r="L55" s="7"/>
      <c r="M55" s="11"/>
    </row>
    <row r="56" spans="6:13" s="1" customFormat="1">
      <c r="F56" s="7"/>
      <c r="G56" s="7"/>
      <c r="H56" s="33"/>
      <c r="I56" s="33"/>
      <c r="J56" s="33"/>
      <c r="K56" s="33"/>
      <c r="L56" s="7"/>
      <c r="M56" s="11"/>
    </row>
    <row r="57" spans="6:13" s="1" customFormat="1">
      <c r="F57" s="7"/>
      <c r="G57" s="7"/>
      <c r="H57" s="33"/>
      <c r="I57" s="33"/>
      <c r="J57" s="33"/>
      <c r="K57" s="33"/>
      <c r="L57" s="7"/>
      <c r="M57" s="11"/>
    </row>
    <row r="58" spans="6:13" s="1" customFormat="1">
      <c r="F58" s="7"/>
      <c r="G58" s="7"/>
      <c r="H58" s="33"/>
      <c r="I58" s="33"/>
      <c r="J58" s="33"/>
      <c r="K58" s="33"/>
      <c r="L58" s="7"/>
      <c r="M58" s="11"/>
    </row>
    <row r="59" spans="6:13" s="1" customFormat="1">
      <c r="F59" s="7"/>
      <c r="G59" s="7"/>
      <c r="H59" s="33"/>
      <c r="I59" s="33"/>
      <c r="J59" s="33"/>
      <c r="K59" s="33"/>
      <c r="L59" s="7"/>
      <c r="M59" s="11"/>
    </row>
    <row r="60" spans="6:13" s="1" customFormat="1">
      <c r="F60" s="7"/>
      <c r="G60" s="7"/>
      <c r="H60" s="33"/>
      <c r="I60" s="33"/>
      <c r="J60" s="33"/>
      <c r="K60" s="33"/>
      <c r="L60" s="7"/>
      <c r="M60" s="11"/>
    </row>
    <row r="61" spans="6:13" s="1" customFormat="1">
      <c r="F61" s="7"/>
      <c r="G61" s="7"/>
      <c r="H61" s="33"/>
      <c r="I61" s="33"/>
      <c r="J61" s="33"/>
      <c r="K61" s="33"/>
      <c r="L61" s="7"/>
      <c r="M61" s="11"/>
    </row>
    <row r="62" spans="6:13" s="1" customFormat="1">
      <c r="F62" s="7"/>
      <c r="G62" s="7"/>
      <c r="H62" s="33"/>
      <c r="I62" s="33"/>
      <c r="J62" s="33"/>
      <c r="K62" s="33"/>
      <c r="L62" s="7"/>
      <c r="M62" s="11"/>
    </row>
    <row r="63" spans="6:13" s="1" customFormat="1">
      <c r="F63" s="7"/>
      <c r="G63" s="7"/>
      <c r="H63" s="33"/>
      <c r="I63" s="33"/>
      <c r="J63" s="33"/>
      <c r="K63" s="33"/>
      <c r="L63" s="7"/>
      <c r="M63" s="11"/>
    </row>
    <row r="64" spans="6:13" s="1" customFormat="1">
      <c r="F64" s="7"/>
      <c r="G64" s="7"/>
      <c r="H64" s="33"/>
      <c r="I64" s="33"/>
      <c r="J64" s="33"/>
      <c r="K64" s="33"/>
      <c r="L64" s="7"/>
      <c r="M64" s="11"/>
    </row>
    <row r="65" spans="6:13" s="1" customFormat="1">
      <c r="F65" s="7"/>
      <c r="G65" s="7"/>
      <c r="H65" s="33"/>
      <c r="I65" s="33"/>
      <c r="J65" s="33"/>
      <c r="K65" s="33"/>
      <c r="L65" s="7"/>
      <c r="M65" s="11"/>
    </row>
    <row r="66" spans="6:13" s="1" customFormat="1">
      <c r="F66" s="7"/>
      <c r="G66" s="7"/>
      <c r="H66" s="33"/>
      <c r="I66" s="33"/>
      <c r="J66" s="33"/>
      <c r="K66" s="33"/>
      <c r="L66" s="7"/>
      <c r="M66" s="11"/>
    </row>
    <row r="67" spans="6:13" s="1" customFormat="1">
      <c r="F67" s="7"/>
      <c r="G67" s="7"/>
      <c r="H67" s="33"/>
      <c r="I67" s="33"/>
      <c r="J67" s="33"/>
      <c r="K67" s="33"/>
      <c r="L67" s="7"/>
      <c r="M67" s="11"/>
    </row>
    <row r="68" spans="6:13" s="1" customFormat="1">
      <c r="F68" s="7"/>
      <c r="G68" s="7"/>
      <c r="H68" s="33"/>
      <c r="I68" s="33"/>
      <c r="J68" s="33"/>
      <c r="K68" s="33"/>
      <c r="L68" s="7"/>
      <c r="M68" s="11"/>
    </row>
    <row r="69" spans="6:13" s="1" customFormat="1">
      <c r="F69" s="7"/>
      <c r="G69" s="7"/>
      <c r="H69" s="33"/>
      <c r="I69" s="33"/>
      <c r="J69" s="33"/>
      <c r="K69" s="33"/>
      <c r="L69" s="7"/>
      <c r="M69" s="11"/>
    </row>
    <row r="70" spans="6:13" s="1" customFormat="1">
      <c r="F70" s="7"/>
      <c r="G70" s="7"/>
      <c r="H70" s="33"/>
      <c r="I70" s="33"/>
      <c r="J70" s="33"/>
      <c r="K70" s="33"/>
      <c r="L70" s="7"/>
      <c r="M70" s="11"/>
    </row>
    <row r="71" spans="6:13" s="1" customFormat="1">
      <c r="F71" s="7"/>
      <c r="G71" s="7"/>
      <c r="H71" s="33"/>
      <c r="I71" s="33"/>
      <c r="J71" s="33"/>
      <c r="K71" s="33"/>
      <c r="L71" s="7"/>
      <c r="M71" s="11"/>
    </row>
    <row r="72" spans="6:13" s="1" customFormat="1">
      <c r="F72" s="7"/>
      <c r="G72" s="7"/>
      <c r="H72" s="33"/>
      <c r="I72" s="33"/>
      <c r="J72" s="33"/>
      <c r="K72" s="33"/>
      <c r="L72" s="7"/>
      <c r="M72" s="11"/>
    </row>
    <row r="73" spans="6:13" s="1" customFormat="1">
      <c r="F73" s="7"/>
      <c r="G73" s="7"/>
      <c r="H73" s="33"/>
      <c r="I73" s="33"/>
      <c r="J73" s="33"/>
      <c r="K73" s="33"/>
      <c r="L73" s="7"/>
      <c r="M73" s="11"/>
    </row>
    <row r="74" spans="6:13" s="1" customFormat="1">
      <c r="F74" s="7"/>
      <c r="G74" s="7"/>
      <c r="H74" s="33"/>
      <c r="I74" s="33"/>
      <c r="J74" s="33"/>
      <c r="K74" s="33"/>
      <c r="L74" s="7"/>
      <c r="M74" s="11"/>
    </row>
    <row r="75" spans="6:13" s="1" customFormat="1">
      <c r="F75" s="7"/>
      <c r="G75" s="7"/>
      <c r="H75" s="33"/>
      <c r="I75" s="33"/>
      <c r="J75" s="33"/>
      <c r="K75" s="33"/>
      <c r="L75" s="7"/>
      <c r="M75" s="11"/>
    </row>
    <row r="76" spans="6:13" s="1" customFormat="1">
      <c r="F76" s="7"/>
      <c r="G76" s="7"/>
      <c r="H76" s="33"/>
      <c r="I76" s="33"/>
      <c r="J76" s="33"/>
      <c r="K76" s="33"/>
      <c r="L76" s="7"/>
      <c r="M76" s="11"/>
    </row>
    <row r="77" spans="6:13" s="1" customFormat="1">
      <c r="F77" s="7"/>
      <c r="G77" s="7"/>
      <c r="H77" s="33"/>
      <c r="I77" s="33"/>
      <c r="J77" s="33"/>
      <c r="K77" s="33"/>
      <c r="L77" s="7"/>
      <c r="M77" s="11"/>
    </row>
    <row r="78" spans="6:13" s="1" customFormat="1">
      <c r="F78" s="7"/>
      <c r="G78" s="7"/>
      <c r="H78" s="33"/>
      <c r="I78" s="33"/>
      <c r="J78" s="33"/>
      <c r="K78" s="33"/>
      <c r="L78" s="7"/>
      <c r="M78" s="11"/>
    </row>
    <row r="79" spans="6:13" s="1" customFormat="1">
      <c r="F79" s="7"/>
      <c r="G79" s="7"/>
      <c r="H79" s="33"/>
      <c r="I79" s="33"/>
      <c r="J79" s="33"/>
      <c r="K79" s="33"/>
      <c r="L79" s="7"/>
      <c r="M79" s="11"/>
    </row>
    <row r="80" spans="6:13" s="1" customFormat="1">
      <c r="F80" s="7"/>
      <c r="G80" s="7"/>
      <c r="H80" s="33"/>
      <c r="I80" s="33"/>
      <c r="J80" s="33"/>
      <c r="K80" s="33"/>
      <c r="L80" s="7"/>
      <c r="M80" s="11"/>
    </row>
    <row r="81" spans="6:13" s="1" customFormat="1">
      <c r="F81" s="7"/>
      <c r="G81" s="7"/>
      <c r="H81" s="33"/>
      <c r="I81" s="33"/>
      <c r="J81" s="33"/>
      <c r="K81" s="33"/>
      <c r="L81" s="7"/>
      <c r="M81" s="11"/>
    </row>
    <row r="82" spans="6:13" s="1" customFormat="1">
      <c r="F82" s="7"/>
      <c r="G82" s="7"/>
      <c r="H82" s="33"/>
      <c r="I82" s="33"/>
      <c r="J82" s="33"/>
      <c r="K82" s="33"/>
      <c r="L82" s="7"/>
      <c r="M82" s="11"/>
    </row>
    <row r="83" spans="6:13" s="1" customFormat="1">
      <c r="F83" s="7"/>
      <c r="G83" s="7"/>
      <c r="H83" s="33"/>
      <c r="I83" s="33"/>
      <c r="J83" s="33"/>
      <c r="K83" s="33"/>
      <c r="L83" s="7"/>
      <c r="M83" s="11"/>
    </row>
    <row r="84" spans="6:13" s="1" customFormat="1">
      <c r="F84" s="7"/>
      <c r="G84" s="7"/>
      <c r="H84" s="33"/>
      <c r="I84" s="33"/>
      <c r="J84" s="33"/>
      <c r="K84" s="33"/>
      <c r="L84" s="7"/>
      <c r="M84" s="11"/>
    </row>
    <row r="85" spans="6:13" s="1" customFormat="1">
      <c r="F85" s="7"/>
      <c r="G85" s="7"/>
      <c r="H85" s="33"/>
      <c r="I85" s="33"/>
      <c r="J85" s="33"/>
      <c r="K85" s="33"/>
      <c r="L85" s="7"/>
      <c r="M85" s="11"/>
    </row>
    <row r="86" spans="6:13" s="1" customFormat="1">
      <c r="F86" s="7"/>
      <c r="G86" s="7"/>
      <c r="H86" s="33"/>
      <c r="I86" s="33"/>
      <c r="J86" s="33"/>
      <c r="K86" s="33"/>
      <c r="L86" s="7"/>
      <c r="M86" s="11"/>
    </row>
    <row r="87" spans="6:13" s="1" customFormat="1">
      <c r="F87" s="7"/>
      <c r="G87" s="7"/>
      <c r="H87" s="33"/>
      <c r="I87" s="33"/>
      <c r="J87" s="33"/>
      <c r="K87" s="33"/>
      <c r="L87" s="7"/>
      <c r="M87" s="11"/>
    </row>
    <row r="88" spans="6:13" s="1" customFormat="1">
      <c r="F88" s="7"/>
      <c r="G88" s="7"/>
      <c r="H88" s="33"/>
      <c r="I88" s="33"/>
      <c r="J88" s="33"/>
      <c r="K88" s="33"/>
      <c r="L88" s="7"/>
      <c r="M88" s="11"/>
    </row>
    <row r="89" spans="6:13" s="1" customFormat="1">
      <c r="F89" s="7"/>
      <c r="G89" s="7"/>
      <c r="H89" s="33"/>
      <c r="I89" s="33"/>
      <c r="J89" s="33"/>
      <c r="K89" s="33"/>
      <c r="L89" s="7"/>
      <c r="M89" s="11"/>
    </row>
    <row r="90" spans="6:13" s="1" customFormat="1">
      <c r="F90" s="7"/>
      <c r="G90" s="7"/>
      <c r="H90" s="33"/>
      <c r="I90" s="33"/>
      <c r="J90" s="33"/>
      <c r="K90" s="33"/>
      <c r="L90" s="7"/>
      <c r="M90" s="11"/>
    </row>
    <row r="91" spans="6:13" s="1" customFormat="1">
      <c r="F91" s="7"/>
      <c r="G91" s="7"/>
      <c r="H91" s="33"/>
      <c r="I91" s="33"/>
      <c r="J91" s="33"/>
      <c r="K91" s="33"/>
      <c r="L91" s="7"/>
      <c r="M91" s="11"/>
    </row>
    <row r="92" spans="6:13" s="1" customFormat="1">
      <c r="F92" s="7"/>
      <c r="G92" s="7"/>
      <c r="H92" s="33"/>
      <c r="I92" s="33"/>
      <c r="J92" s="33"/>
      <c r="K92" s="33"/>
      <c r="L92" s="7"/>
      <c r="M92" s="11"/>
    </row>
    <row r="93" spans="6:13" s="1" customFormat="1">
      <c r="F93" s="7"/>
      <c r="G93" s="7"/>
      <c r="H93" s="33"/>
      <c r="I93" s="33"/>
      <c r="J93" s="33"/>
      <c r="K93" s="33"/>
      <c r="L93" s="7"/>
      <c r="M93" s="11"/>
    </row>
    <row r="94" spans="6:13" s="1" customFormat="1">
      <c r="F94" s="7"/>
      <c r="G94" s="7"/>
      <c r="H94" s="33"/>
      <c r="I94" s="33"/>
      <c r="J94" s="33"/>
      <c r="K94" s="33"/>
      <c r="L94" s="7"/>
      <c r="M94" s="11"/>
    </row>
    <row r="95" spans="6:13" s="1" customFormat="1">
      <c r="F95" s="7"/>
      <c r="G95" s="7"/>
      <c r="H95" s="33"/>
      <c r="I95" s="33"/>
      <c r="J95" s="33"/>
      <c r="K95" s="33"/>
      <c r="L95" s="7"/>
      <c r="M95" s="11"/>
    </row>
    <row r="96" spans="6:13" s="1" customFormat="1">
      <c r="F96" s="7"/>
      <c r="G96" s="7"/>
      <c r="H96" s="33"/>
      <c r="I96" s="33"/>
      <c r="J96" s="33"/>
      <c r="K96" s="33"/>
      <c r="L96" s="7"/>
      <c r="M96" s="11"/>
    </row>
    <row r="97" spans="6:13" s="1" customFormat="1">
      <c r="F97" s="7"/>
      <c r="G97" s="7"/>
      <c r="H97" s="33"/>
      <c r="I97" s="33"/>
      <c r="J97" s="33"/>
      <c r="K97" s="33"/>
      <c r="L97" s="7"/>
      <c r="M97" s="11"/>
    </row>
    <row r="98" spans="6:13" s="1" customFormat="1">
      <c r="F98" s="7"/>
      <c r="G98" s="7"/>
      <c r="H98" s="33"/>
      <c r="I98" s="33"/>
      <c r="J98" s="33"/>
      <c r="K98" s="33"/>
      <c r="L98" s="7"/>
      <c r="M98" s="11"/>
    </row>
    <row r="99" spans="6:13" s="1" customFormat="1">
      <c r="F99" s="7"/>
      <c r="G99" s="7"/>
      <c r="H99" s="33"/>
      <c r="I99" s="33"/>
      <c r="J99" s="33"/>
      <c r="K99" s="33"/>
      <c r="L99" s="7"/>
      <c r="M99" s="11"/>
    </row>
    <row r="100" spans="6:13" s="1" customFormat="1">
      <c r="F100" s="7"/>
      <c r="G100" s="7"/>
      <c r="H100" s="33"/>
      <c r="I100" s="33"/>
      <c r="J100" s="33"/>
      <c r="K100" s="33"/>
      <c r="L100" s="7"/>
      <c r="M100" s="11"/>
    </row>
    <row r="101" spans="6:13" s="1" customFormat="1">
      <c r="F101" s="7"/>
      <c r="G101" s="7"/>
      <c r="H101" s="33"/>
      <c r="I101" s="33"/>
      <c r="J101" s="33"/>
      <c r="K101" s="33"/>
      <c r="L101" s="7"/>
      <c r="M101" s="11"/>
    </row>
    <row r="102" spans="6:13" s="1" customFormat="1">
      <c r="F102" s="7"/>
      <c r="G102" s="7"/>
      <c r="H102" s="33"/>
      <c r="I102" s="33"/>
      <c r="J102" s="33"/>
      <c r="K102" s="33"/>
      <c r="L102" s="7"/>
      <c r="M102" s="11"/>
    </row>
    <row r="103" spans="6:13" s="1" customFormat="1">
      <c r="F103" s="7"/>
      <c r="G103" s="7"/>
      <c r="H103" s="33"/>
      <c r="I103" s="33"/>
      <c r="J103" s="33"/>
      <c r="K103" s="33"/>
      <c r="L103" s="7"/>
      <c r="M103" s="11"/>
    </row>
    <row r="104" spans="6:13" s="1" customFormat="1">
      <c r="F104" s="7"/>
      <c r="G104" s="7"/>
      <c r="H104" s="33"/>
      <c r="I104" s="33"/>
      <c r="J104" s="33"/>
      <c r="K104" s="33"/>
      <c r="L104" s="7"/>
      <c r="M104" s="11"/>
    </row>
    <row r="105" spans="6:13" s="1" customFormat="1">
      <c r="F105" s="7"/>
      <c r="G105" s="7"/>
      <c r="H105" s="33"/>
      <c r="I105" s="33"/>
      <c r="J105" s="33"/>
      <c r="K105" s="33"/>
      <c r="L105" s="7"/>
      <c r="M105" s="11"/>
    </row>
    <row r="106" spans="6:13" s="1" customFormat="1">
      <c r="F106" s="7"/>
      <c r="G106" s="7"/>
      <c r="H106" s="33"/>
      <c r="I106" s="33"/>
      <c r="J106" s="33"/>
      <c r="K106" s="33"/>
      <c r="L106" s="7"/>
      <c r="M106" s="11"/>
    </row>
    <row r="107" spans="6:13" s="1" customFormat="1">
      <c r="F107" s="7"/>
      <c r="G107" s="7"/>
      <c r="H107" s="33"/>
      <c r="I107" s="33"/>
      <c r="J107" s="33"/>
      <c r="K107" s="33"/>
      <c r="L107" s="7"/>
      <c r="M107" s="11"/>
    </row>
    <row r="108" spans="6:13" s="1" customFormat="1">
      <c r="F108" s="7"/>
      <c r="G108" s="7"/>
      <c r="H108" s="33"/>
      <c r="I108" s="33"/>
      <c r="J108" s="33"/>
      <c r="K108" s="33"/>
      <c r="L108" s="7"/>
      <c r="M108" s="11"/>
    </row>
    <row r="109" spans="6:13" s="1" customFormat="1">
      <c r="F109" s="7"/>
      <c r="G109" s="7"/>
      <c r="H109" s="33"/>
      <c r="I109" s="33"/>
      <c r="J109" s="33"/>
      <c r="K109" s="33"/>
      <c r="L109" s="7"/>
      <c r="M109" s="11"/>
    </row>
    <row r="110" spans="6:13" s="1" customFormat="1">
      <c r="F110" s="7"/>
      <c r="G110" s="7"/>
      <c r="H110" s="33"/>
      <c r="I110" s="33"/>
      <c r="J110" s="33"/>
      <c r="K110" s="33"/>
      <c r="L110" s="7"/>
      <c r="M110" s="11"/>
    </row>
    <row r="111" spans="6:13" s="1" customFormat="1">
      <c r="F111" s="7"/>
      <c r="G111" s="7"/>
      <c r="H111" s="33"/>
      <c r="I111" s="33"/>
      <c r="J111" s="33"/>
      <c r="K111" s="33"/>
      <c r="L111" s="7"/>
      <c r="M111" s="11"/>
    </row>
    <row r="112" spans="6:13" s="1" customFormat="1">
      <c r="F112" s="7"/>
      <c r="G112" s="7"/>
      <c r="H112" s="33"/>
      <c r="I112" s="33"/>
      <c r="J112" s="33"/>
      <c r="K112" s="33"/>
      <c r="L112" s="7"/>
      <c r="M112" s="11"/>
    </row>
    <row r="113" spans="6:13" s="1" customFormat="1">
      <c r="F113" s="7"/>
      <c r="G113" s="7"/>
      <c r="H113" s="33"/>
      <c r="I113" s="33"/>
      <c r="J113" s="33"/>
      <c r="K113" s="33"/>
      <c r="L113" s="7"/>
      <c r="M113" s="11"/>
    </row>
    <row r="114" spans="6:13" s="1" customFormat="1">
      <c r="F114" s="7"/>
      <c r="G114" s="7"/>
      <c r="H114" s="33"/>
      <c r="I114" s="33"/>
      <c r="J114" s="33"/>
      <c r="K114" s="33"/>
      <c r="L114" s="7"/>
      <c r="M114" s="11"/>
    </row>
    <row r="115" spans="6:13" s="1" customFormat="1">
      <c r="F115" s="7"/>
      <c r="G115" s="7"/>
      <c r="H115" s="33"/>
      <c r="I115" s="33"/>
      <c r="J115" s="33"/>
      <c r="K115" s="33"/>
      <c r="L115" s="7"/>
      <c r="M115" s="11"/>
    </row>
    <row r="116" spans="6:13" s="1" customFormat="1">
      <c r="F116" s="7"/>
      <c r="G116" s="7"/>
      <c r="H116" s="33"/>
      <c r="I116" s="33"/>
      <c r="J116" s="33"/>
      <c r="K116" s="33"/>
      <c r="L116" s="7"/>
      <c r="M116" s="11"/>
    </row>
    <row r="117" spans="6:13" s="1" customFormat="1">
      <c r="F117" s="7"/>
      <c r="G117" s="7"/>
      <c r="H117" s="33"/>
      <c r="I117" s="33"/>
      <c r="J117" s="33"/>
      <c r="K117" s="33"/>
      <c r="L117" s="7"/>
      <c r="M117" s="11"/>
    </row>
    <row r="118" spans="6:13" s="1" customFormat="1">
      <c r="F118" s="7"/>
      <c r="G118" s="7"/>
      <c r="H118" s="33"/>
      <c r="I118" s="33"/>
      <c r="J118" s="33"/>
      <c r="K118" s="33"/>
      <c r="L118" s="7"/>
      <c r="M118" s="11"/>
    </row>
    <row r="119" spans="6:13" s="1" customFormat="1">
      <c r="F119" s="7"/>
      <c r="G119" s="7"/>
      <c r="H119" s="33"/>
      <c r="I119" s="33"/>
      <c r="J119" s="33"/>
      <c r="K119" s="33"/>
      <c r="L119" s="7"/>
      <c r="M119" s="11"/>
    </row>
    <row r="120" spans="6:13" s="1" customFormat="1">
      <c r="F120" s="7"/>
      <c r="G120" s="7"/>
      <c r="H120" s="33"/>
      <c r="I120" s="33"/>
      <c r="J120" s="33"/>
      <c r="K120" s="33"/>
      <c r="L120" s="7"/>
      <c r="M120" s="11"/>
    </row>
    <row r="121" spans="6:13" s="1" customFormat="1">
      <c r="F121" s="7"/>
      <c r="G121" s="7"/>
      <c r="H121" s="33"/>
      <c r="I121" s="33"/>
      <c r="J121" s="33"/>
      <c r="K121" s="33"/>
      <c r="L121" s="7"/>
      <c r="M121" s="11"/>
    </row>
    <row r="122" spans="6:13" s="1" customFormat="1">
      <c r="F122" s="7"/>
      <c r="G122" s="7"/>
      <c r="H122" s="33"/>
      <c r="I122" s="33"/>
      <c r="J122" s="33"/>
      <c r="K122" s="33"/>
      <c r="L122" s="7"/>
      <c r="M122" s="11"/>
    </row>
    <row r="123" spans="6:13" s="1" customFormat="1">
      <c r="F123" s="7"/>
      <c r="G123" s="7"/>
      <c r="H123" s="33"/>
      <c r="I123" s="33"/>
      <c r="J123" s="33"/>
      <c r="K123" s="33"/>
      <c r="L123" s="7"/>
      <c r="M123" s="11"/>
    </row>
    <row r="124" spans="6:13" s="1" customFormat="1">
      <c r="F124" s="7"/>
      <c r="G124" s="7"/>
      <c r="H124" s="33"/>
      <c r="I124" s="33"/>
      <c r="J124" s="33"/>
      <c r="K124" s="33"/>
      <c r="L124" s="7"/>
      <c r="M124" s="11"/>
    </row>
    <row r="125" spans="6:13" s="1" customFormat="1">
      <c r="F125" s="7"/>
      <c r="G125" s="7"/>
      <c r="H125" s="33"/>
      <c r="I125" s="33"/>
      <c r="J125" s="33"/>
      <c r="K125" s="33"/>
      <c r="L125" s="7"/>
      <c r="M125" s="11"/>
    </row>
    <row r="126" spans="6:13" s="1" customFormat="1">
      <c r="F126" s="7"/>
      <c r="G126" s="7"/>
      <c r="H126" s="33"/>
      <c r="I126" s="33"/>
      <c r="J126" s="33"/>
      <c r="K126" s="33"/>
      <c r="L126" s="7"/>
      <c r="M126" s="11"/>
    </row>
    <row r="127" spans="6:13" s="1" customFormat="1">
      <c r="F127" s="7"/>
      <c r="G127" s="7"/>
      <c r="H127" s="33"/>
      <c r="I127" s="33"/>
      <c r="J127" s="33"/>
      <c r="K127" s="33"/>
      <c r="L127" s="7"/>
      <c r="M127" s="11"/>
    </row>
    <row r="128" spans="6:13" s="1" customFormat="1">
      <c r="F128" s="7"/>
      <c r="G128" s="7"/>
      <c r="H128" s="33"/>
      <c r="I128" s="33"/>
      <c r="J128" s="33"/>
      <c r="K128" s="33"/>
      <c r="L128" s="7"/>
      <c r="M128" s="11"/>
    </row>
    <row r="129" spans="6:13" s="1" customFormat="1">
      <c r="F129" s="7"/>
      <c r="G129" s="7"/>
      <c r="H129" s="33"/>
      <c r="I129" s="33"/>
      <c r="J129" s="33"/>
      <c r="K129" s="33"/>
      <c r="L129" s="7"/>
      <c r="M129" s="11"/>
    </row>
    <row r="130" spans="6:13" s="1" customFormat="1">
      <c r="F130" s="7"/>
      <c r="G130" s="7"/>
      <c r="H130" s="33"/>
      <c r="I130" s="33"/>
      <c r="J130" s="33"/>
      <c r="K130" s="33"/>
      <c r="L130" s="7"/>
      <c r="M130" s="11"/>
    </row>
    <row r="131" spans="6:13" s="1" customFormat="1">
      <c r="F131" s="7"/>
      <c r="G131" s="7"/>
      <c r="H131" s="33"/>
      <c r="I131" s="33"/>
      <c r="J131" s="33"/>
      <c r="K131" s="33"/>
      <c r="L131" s="7"/>
      <c r="M131" s="11"/>
    </row>
    <row r="132" spans="6:13" s="1" customFormat="1">
      <c r="F132" s="7"/>
      <c r="G132" s="7"/>
      <c r="H132" s="33"/>
      <c r="I132" s="33"/>
      <c r="J132" s="33"/>
      <c r="K132" s="33"/>
      <c r="L132" s="7"/>
      <c r="M132" s="11"/>
    </row>
    <row r="133" spans="6:13" s="1" customFormat="1">
      <c r="F133" s="7"/>
      <c r="G133" s="7"/>
      <c r="H133" s="33"/>
      <c r="I133" s="33"/>
      <c r="J133" s="33"/>
      <c r="K133" s="33"/>
      <c r="L133" s="7"/>
      <c r="M133" s="11"/>
    </row>
    <row r="134" spans="6:13" s="1" customFormat="1">
      <c r="F134" s="7"/>
      <c r="G134" s="7"/>
      <c r="H134" s="33"/>
      <c r="I134" s="33"/>
      <c r="J134" s="33"/>
      <c r="K134" s="33"/>
      <c r="L134" s="7"/>
      <c r="M134" s="11"/>
    </row>
    <row r="135" spans="6:13" s="1" customFormat="1">
      <c r="F135" s="7"/>
      <c r="G135" s="7"/>
      <c r="H135" s="33"/>
      <c r="I135" s="33"/>
      <c r="J135" s="33"/>
      <c r="K135" s="33"/>
      <c r="L135" s="7"/>
      <c r="M135" s="11"/>
    </row>
    <row r="136" spans="6:13" s="1" customFormat="1">
      <c r="F136" s="7"/>
      <c r="G136" s="7"/>
      <c r="H136" s="33"/>
      <c r="I136" s="33"/>
      <c r="J136" s="33"/>
      <c r="K136" s="33"/>
      <c r="L136" s="7"/>
      <c r="M136" s="11"/>
    </row>
    <row r="137" spans="6:13" s="1" customFormat="1">
      <c r="F137" s="7"/>
      <c r="G137" s="7"/>
      <c r="H137" s="33"/>
      <c r="I137" s="33"/>
      <c r="J137" s="33"/>
      <c r="K137" s="33"/>
      <c r="L137" s="7"/>
      <c r="M137" s="11"/>
    </row>
    <row r="138" spans="6:13" s="1" customFormat="1">
      <c r="F138" s="7"/>
      <c r="G138" s="7"/>
      <c r="H138" s="33"/>
      <c r="I138" s="33"/>
      <c r="J138" s="33"/>
      <c r="K138" s="33"/>
      <c r="L138" s="7"/>
      <c r="M138" s="11"/>
    </row>
    <row r="139" spans="6:13" s="1" customFormat="1">
      <c r="F139" s="7"/>
      <c r="G139" s="7"/>
      <c r="H139" s="33"/>
      <c r="I139" s="33"/>
      <c r="J139" s="33"/>
      <c r="K139" s="33"/>
      <c r="L139" s="7"/>
      <c r="M139" s="11"/>
    </row>
    <row r="140" spans="6:13" s="1" customFormat="1">
      <c r="F140" s="7"/>
      <c r="G140" s="7"/>
      <c r="H140" s="33"/>
      <c r="I140" s="33"/>
      <c r="J140" s="33"/>
      <c r="K140" s="33"/>
      <c r="L140" s="7"/>
      <c r="M140" s="11"/>
    </row>
    <row r="141" spans="6:13" s="1" customFormat="1">
      <c r="F141" s="7"/>
      <c r="G141" s="7"/>
      <c r="H141" s="33"/>
      <c r="I141" s="33"/>
      <c r="J141" s="33"/>
      <c r="K141" s="33"/>
      <c r="L141" s="7"/>
      <c r="M141" s="11"/>
    </row>
    <row r="142" spans="6:13" s="1" customFormat="1">
      <c r="F142" s="7"/>
      <c r="G142" s="7"/>
      <c r="H142" s="33"/>
      <c r="I142" s="33"/>
      <c r="J142" s="33"/>
      <c r="K142" s="33"/>
      <c r="L142" s="7"/>
      <c r="M142" s="11"/>
    </row>
    <row r="143" spans="6:13" s="1" customFormat="1">
      <c r="F143" s="7"/>
      <c r="G143" s="7"/>
      <c r="H143" s="33"/>
      <c r="I143" s="33"/>
      <c r="J143" s="33"/>
      <c r="K143" s="33"/>
      <c r="L143" s="7"/>
      <c r="M143" s="11"/>
    </row>
    <row r="144" spans="6:13" s="1" customFormat="1">
      <c r="F144" s="7"/>
      <c r="G144" s="7"/>
      <c r="H144" s="33"/>
      <c r="I144" s="33"/>
      <c r="J144" s="33"/>
      <c r="K144" s="33"/>
      <c r="L144" s="7"/>
      <c r="M144" s="11"/>
    </row>
    <row r="145" spans="6:13" s="1" customFormat="1">
      <c r="F145" s="7"/>
      <c r="G145" s="7"/>
      <c r="H145" s="33"/>
      <c r="I145" s="33"/>
      <c r="J145" s="33"/>
      <c r="K145" s="33"/>
      <c r="L145" s="7"/>
      <c r="M145" s="11"/>
    </row>
    <row r="146" spans="6:13" s="1" customFormat="1">
      <c r="F146" s="7"/>
      <c r="G146" s="7"/>
      <c r="H146" s="33"/>
      <c r="I146" s="33"/>
      <c r="J146" s="33"/>
      <c r="K146" s="33"/>
      <c r="L146" s="7"/>
      <c r="M146" s="11"/>
    </row>
    <row r="147" spans="6:13" s="1" customFormat="1">
      <c r="F147" s="7"/>
      <c r="G147" s="7"/>
      <c r="H147" s="33"/>
      <c r="I147" s="33"/>
      <c r="J147" s="33"/>
      <c r="K147" s="33"/>
      <c r="L147" s="7"/>
      <c r="M147" s="11"/>
    </row>
    <row r="148" spans="6:13" s="1" customFormat="1">
      <c r="F148" s="7"/>
      <c r="G148" s="7"/>
      <c r="H148" s="33"/>
      <c r="I148" s="33"/>
      <c r="J148" s="33"/>
      <c r="K148" s="33"/>
      <c r="L148" s="7"/>
      <c r="M148" s="11"/>
    </row>
    <row r="149" spans="6:13" s="1" customFormat="1">
      <c r="F149" s="7"/>
      <c r="G149" s="7"/>
      <c r="H149" s="33"/>
      <c r="I149" s="33"/>
      <c r="J149" s="33"/>
      <c r="K149" s="33"/>
      <c r="L149" s="7"/>
      <c r="M149" s="11"/>
    </row>
    <row r="150" spans="6:13" s="1" customFormat="1">
      <c r="F150" s="7"/>
      <c r="G150" s="7"/>
      <c r="H150" s="33"/>
      <c r="I150" s="33"/>
      <c r="J150" s="33"/>
      <c r="K150" s="33"/>
      <c r="L150" s="7"/>
      <c r="M150" s="11"/>
    </row>
    <row r="151" spans="6:13" s="1" customFormat="1">
      <c r="F151" s="7"/>
      <c r="G151" s="7"/>
      <c r="H151" s="33"/>
      <c r="I151" s="33"/>
      <c r="J151" s="33"/>
      <c r="K151" s="33"/>
      <c r="L151" s="7"/>
      <c r="M151" s="11"/>
    </row>
    <row r="152" spans="6:13" s="1" customFormat="1">
      <c r="F152" s="7"/>
      <c r="G152" s="7"/>
      <c r="H152" s="33"/>
      <c r="I152" s="33"/>
      <c r="J152" s="33"/>
      <c r="K152" s="33"/>
      <c r="L152" s="7"/>
      <c r="M152" s="11"/>
    </row>
    <row r="153" spans="6:13" s="1" customFormat="1">
      <c r="F153" s="7"/>
      <c r="G153" s="7"/>
      <c r="H153" s="33"/>
      <c r="I153" s="33"/>
      <c r="J153" s="33"/>
      <c r="K153" s="33"/>
      <c r="L153" s="7"/>
      <c r="M153" s="11"/>
    </row>
    <row r="154" spans="6:13" s="1" customFormat="1">
      <c r="F154" s="7"/>
      <c r="G154" s="7"/>
      <c r="H154" s="33"/>
      <c r="I154" s="33"/>
      <c r="J154" s="33"/>
      <c r="K154" s="33"/>
      <c r="L154" s="7"/>
      <c r="M154" s="11"/>
    </row>
    <row r="155" spans="6:13" s="1" customFormat="1">
      <c r="F155" s="7"/>
      <c r="G155" s="7"/>
      <c r="H155" s="33"/>
      <c r="I155" s="33"/>
      <c r="J155" s="33"/>
      <c r="K155" s="33"/>
      <c r="L155" s="7"/>
      <c r="M155" s="11"/>
    </row>
    <row r="156" spans="6:13" s="1" customFormat="1">
      <c r="F156" s="7"/>
      <c r="G156" s="7"/>
      <c r="H156" s="33"/>
      <c r="I156" s="33"/>
      <c r="J156" s="33"/>
      <c r="K156" s="33"/>
      <c r="L156" s="7"/>
      <c r="M156" s="11"/>
    </row>
    <row r="157" spans="6:13" s="1" customFormat="1">
      <c r="F157" s="7"/>
      <c r="G157" s="7"/>
      <c r="H157" s="33"/>
      <c r="I157" s="33"/>
      <c r="J157" s="33"/>
      <c r="K157" s="33"/>
      <c r="L157" s="7"/>
      <c r="M157" s="11"/>
    </row>
    <row r="158" spans="6:13" s="1" customFormat="1">
      <c r="F158" s="7"/>
      <c r="G158" s="7"/>
      <c r="H158" s="33"/>
      <c r="I158" s="33"/>
      <c r="J158" s="33"/>
      <c r="K158" s="33"/>
      <c r="L158" s="7"/>
      <c r="M158" s="11"/>
    </row>
    <row r="159" spans="6:13" s="1" customFormat="1">
      <c r="F159" s="7"/>
      <c r="G159" s="7"/>
      <c r="H159" s="33"/>
      <c r="I159" s="33"/>
      <c r="J159" s="33"/>
      <c r="K159" s="33"/>
      <c r="L159" s="7"/>
      <c r="M159" s="11"/>
    </row>
    <row r="160" spans="6:13" s="1" customFormat="1">
      <c r="F160" s="7"/>
      <c r="G160" s="7"/>
      <c r="H160" s="33"/>
      <c r="I160" s="33"/>
      <c r="J160" s="33"/>
      <c r="K160" s="33"/>
      <c r="L160" s="7"/>
      <c r="M160" s="11"/>
    </row>
    <row r="161" spans="6:13" s="1" customFormat="1">
      <c r="F161" s="7"/>
      <c r="G161" s="7"/>
      <c r="H161" s="33"/>
      <c r="I161" s="33"/>
      <c r="J161" s="33"/>
      <c r="K161" s="33"/>
      <c r="L161" s="7"/>
      <c r="M161" s="11"/>
    </row>
    <row r="162" spans="6:13" s="1" customFormat="1">
      <c r="F162" s="7"/>
      <c r="G162" s="7"/>
      <c r="H162" s="33"/>
      <c r="I162" s="33"/>
      <c r="J162" s="33"/>
      <c r="K162" s="33"/>
      <c r="L162" s="7"/>
      <c r="M162" s="11"/>
    </row>
    <row r="163" spans="6:13" s="1" customFormat="1">
      <c r="F163" s="7"/>
      <c r="G163" s="7"/>
      <c r="H163" s="33"/>
      <c r="I163" s="33"/>
      <c r="J163" s="33"/>
      <c r="K163" s="33"/>
      <c r="L163" s="7"/>
      <c r="M163" s="11"/>
    </row>
    <row r="164" spans="6:13" s="1" customFormat="1">
      <c r="F164" s="7"/>
      <c r="G164" s="7"/>
      <c r="H164" s="33"/>
      <c r="I164" s="33"/>
      <c r="J164" s="33"/>
      <c r="K164" s="33"/>
      <c r="L164" s="7"/>
      <c r="M164" s="11"/>
    </row>
    <row r="165" spans="6:13" s="1" customFormat="1">
      <c r="F165" s="7"/>
      <c r="G165" s="7"/>
      <c r="H165" s="33"/>
      <c r="I165" s="33"/>
      <c r="J165" s="33"/>
      <c r="K165" s="33"/>
      <c r="L165" s="7"/>
      <c r="M165" s="11"/>
    </row>
    <row r="166" spans="6:13" s="1" customFormat="1">
      <c r="F166" s="7"/>
      <c r="G166" s="7"/>
      <c r="H166" s="33"/>
      <c r="I166" s="33"/>
      <c r="J166" s="33"/>
      <c r="K166" s="33"/>
      <c r="L166" s="7"/>
      <c r="M166" s="11"/>
    </row>
    <row r="167" spans="6:13" s="1" customFormat="1">
      <c r="F167" s="7"/>
      <c r="G167" s="7"/>
      <c r="H167" s="33"/>
      <c r="I167" s="33"/>
      <c r="J167" s="33"/>
      <c r="K167" s="33"/>
      <c r="L167" s="7"/>
      <c r="M167" s="11"/>
    </row>
    <row r="168" spans="6:13" s="1" customFormat="1">
      <c r="F168" s="7"/>
      <c r="G168" s="7"/>
      <c r="H168" s="33"/>
      <c r="I168" s="33"/>
      <c r="J168" s="33"/>
      <c r="K168" s="33"/>
      <c r="L168" s="7"/>
      <c r="M168" s="11"/>
    </row>
    <row r="169" spans="6:13" s="1" customFormat="1">
      <c r="F169" s="7"/>
      <c r="G169" s="7"/>
      <c r="H169" s="33"/>
      <c r="I169" s="33"/>
      <c r="J169" s="33"/>
      <c r="K169" s="33"/>
      <c r="L169" s="7"/>
      <c r="M169" s="11"/>
    </row>
    <row r="170" spans="6:13" s="1" customFormat="1">
      <c r="F170" s="7"/>
      <c r="G170" s="7"/>
      <c r="H170" s="33"/>
      <c r="I170" s="33"/>
      <c r="J170" s="33"/>
      <c r="K170" s="33"/>
      <c r="L170" s="7"/>
      <c r="M170" s="11"/>
    </row>
    <row r="171" spans="6:13" s="1" customFormat="1">
      <c r="F171" s="7"/>
      <c r="G171" s="7"/>
      <c r="H171" s="33"/>
      <c r="I171" s="33"/>
      <c r="J171" s="33"/>
      <c r="K171" s="33"/>
      <c r="L171" s="7"/>
      <c r="M171" s="11"/>
    </row>
    <row r="172" spans="6:13" s="1" customFormat="1">
      <c r="F172" s="7"/>
      <c r="G172" s="7"/>
      <c r="H172" s="33"/>
      <c r="I172" s="33"/>
      <c r="J172" s="33"/>
      <c r="K172" s="33"/>
      <c r="L172" s="7"/>
      <c r="M172" s="11"/>
    </row>
    <row r="173" spans="6:13" s="1" customFormat="1">
      <c r="F173" s="7"/>
      <c r="G173" s="7"/>
      <c r="H173" s="33"/>
      <c r="I173" s="33"/>
      <c r="J173" s="33"/>
      <c r="K173" s="33"/>
      <c r="L173" s="7"/>
      <c r="M173" s="11"/>
    </row>
    <row r="174" spans="6:13" s="1" customFormat="1">
      <c r="F174" s="7"/>
      <c r="G174" s="7"/>
      <c r="H174" s="33"/>
      <c r="I174" s="33"/>
      <c r="J174" s="33"/>
      <c r="K174" s="33"/>
      <c r="L174" s="7"/>
      <c r="M174" s="11"/>
    </row>
    <row r="175" spans="6:13" s="1" customFormat="1">
      <c r="F175" s="7"/>
      <c r="G175" s="7"/>
      <c r="H175" s="33"/>
      <c r="I175" s="33"/>
      <c r="J175" s="33"/>
      <c r="K175" s="33"/>
      <c r="L175" s="7"/>
      <c r="M175" s="11"/>
    </row>
    <row r="176" spans="6:13" s="1" customFormat="1">
      <c r="F176" s="7"/>
      <c r="G176" s="7"/>
      <c r="H176" s="33"/>
      <c r="I176" s="33"/>
      <c r="J176" s="33"/>
      <c r="K176" s="33"/>
      <c r="L176" s="7"/>
      <c r="M176" s="11"/>
    </row>
    <row r="177" spans="6:13" s="1" customFormat="1">
      <c r="F177" s="7"/>
      <c r="G177" s="7"/>
      <c r="H177" s="33"/>
      <c r="I177" s="33"/>
      <c r="J177" s="33"/>
      <c r="K177" s="33"/>
      <c r="L177" s="7"/>
      <c r="M177" s="11"/>
    </row>
    <row r="178" spans="6:13" s="1" customFormat="1">
      <c r="F178" s="7"/>
      <c r="G178" s="7"/>
      <c r="H178" s="33"/>
      <c r="I178" s="33"/>
      <c r="J178" s="33"/>
      <c r="K178" s="33"/>
      <c r="L178" s="7"/>
      <c r="M178" s="11"/>
    </row>
    <row r="179" spans="6:13" s="1" customFormat="1">
      <c r="F179" s="7"/>
      <c r="G179" s="7"/>
      <c r="H179" s="33"/>
      <c r="I179" s="33"/>
      <c r="J179" s="33"/>
      <c r="K179" s="33"/>
      <c r="L179" s="7"/>
      <c r="M179" s="11"/>
    </row>
    <row r="180" spans="6:13" s="1" customFormat="1">
      <c r="F180" s="7"/>
      <c r="G180" s="7"/>
      <c r="H180" s="33"/>
      <c r="I180" s="33"/>
      <c r="J180" s="33"/>
      <c r="K180" s="33"/>
      <c r="L180" s="7"/>
      <c r="M180" s="11"/>
    </row>
    <row r="181" spans="6:13" s="1" customFormat="1">
      <c r="F181" s="7"/>
      <c r="G181" s="7"/>
      <c r="H181" s="33"/>
      <c r="I181" s="33"/>
      <c r="J181" s="33"/>
      <c r="K181" s="33"/>
      <c r="L181" s="7"/>
      <c r="M181" s="11"/>
    </row>
    <row r="182" spans="6:13" s="1" customFormat="1">
      <c r="F182" s="7"/>
      <c r="G182" s="7"/>
      <c r="H182" s="33"/>
      <c r="I182" s="33"/>
      <c r="J182" s="33"/>
      <c r="K182" s="33"/>
      <c r="L182" s="7"/>
      <c r="M182" s="11"/>
    </row>
    <row r="183" spans="6:13" s="1" customFormat="1">
      <c r="F183" s="7"/>
      <c r="G183" s="7"/>
      <c r="H183" s="33"/>
      <c r="I183" s="33"/>
      <c r="J183" s="33"/>
      <c r="K183" s="33"/>
      <c r="L183" s="7"/>
      <c r="M183" s="11"/>
    </row>
    <row r="184" spans="6:13" s="1" customFormat="1">
      <c r="F184" s="7"/>
      <c r="G184" s="7"/>
      <c r="H184" s="33"/>
      <c r="I184" s="33"/>
      <c r="J184" s="33"/>
      <c r="K184" s="33"/>
      <c r="L184" s="7"/>
      <c r="M184" s="11"/>
    </row>
    <row r="185" spans="6:13" s="1" customFormat="1">
      <c r="F185" s="7"/>
      <c r="G185" s="7"/>
      <c r="H185" s="33"/>
      <c r="I185" s="33"/>
      <c r="J185" s="33"/>
      <c r="K185" s="33"/>
      <c r="L185" s="7"/>
      <c r="M185" s="11"/>
    </row>
    <row r="186" spans="6:13" s="1" customFormat="1">
      <c r="F186" s="7"/>
      <c r="G186" s="7"/>
      <c r="H186" s="33"/>
      <c r="I186" s="33"/>
      <c r="J186" s="33"/>
      <c r="K186" s="33"/>
      <c r="L186" s="7"/>
      <c r="M186" s="11"/>
    </row>
    <row r="187" spans="6:13" s="1" customFormat="1">
      <c r="F187" s="7"/>
      <c r="G187" s="7"/>
      <c r="H187" s="33"/>
      <c r="I187" s="33"/>
      <c r="J187" s="33"/>
      <c r="K187" s="33"/>
      <c r="L187" s="7"/>
      <c r="M187" s="11"/>
    </row>
  </sheetData>
  <mergeCells count="27">
    <mergeCell ref="C13:C14"/>
    <mergeCell ref="B2:M3"/>
    <mergeCell ref="D4:M4"/>
    <mergeCell ref="D5:M5"/>
    <mergeCell ref="D6:M6"/>
    <mergeCell ref="D7:M7"/>
    <mergeCell ref="B5:C5"/>
    <mergeCell ref="B6:C6"/>
    <mergeCell ref="B7:C7"/>
    <mergeCell ref="B4:C4"/>
    <mergeCell ref="I11:K11"/>
    <mergeCell ref="C36:F36"/>
    <mergeCell ref="C37:F37"/>
    <mergeCell ref="H37:K37"/>
    <mergeCell ref="B30:M30"/>
    <mergeCell ref="B8:M8"/>
    <mergeCell ref="B9:M9"/>
    <mergeCell ref="M10:M12"/>
    <mergeCell ref="B29:M29"/>
    <mergeCell ref="B10:B12"/>
    <mergeCell ref="C10:C12"/>
    <mergeCell ref="D10:D12"/>
    <mergeCell ref="L10:L12"/>
    <mergeCell ref="E10:E12"/>
    <mergeCell ref="F11:H11"/>
    <mergeCell ref="F10:K10"/>
    <mergeCell ref="B13:B14"/>
  </mergeCells>
  <pageMargins left="0" right="0" top="0" bottom="0" header="0.31496062992125984" footer="0.31496062992125984"/>
  <pageSetup scale="65" fitToWidth="2" fitToHeight="2" orientation="landscape" horizontalDpi="4294967294" verticalDpi="4294967294" r:id="rId1"/>
  <colBreaks count="1" manualBreakCount="1">
    <brk id="13" max="1048575"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Hoja3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Leidy Johana Atehortua Alvarez</dc:creator>
  <cp:lastModifiedBy>lorena.franco</cp:lastModifiedBy>
  <cp:lastPrinted>2023-03-02T14:20:20Z</cp:lastPrinted>
  <dcterms:created xsi:type="dcterms:W3CDTF">2018-02-21T13:21:14Z</dcterms:created>
  <dcterms:modified xsi:type="dcterms:W3CDTF">2023-03-02T14:21:42Z</dcterms:modified>
</cp:coreProperties>
</file>