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LR\Desktop\Publicaciones\"/>
    </mc:Choice>
  </mc:AlternateContent>
  <xr:revisionPtr revIDLastSave="0" documentId="8_{6B81F694-A472-438B-839B-7343528CF1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SAGREGACION PPTO 2021 MOD" sheetId="1" r:id="rId1"/>
  </sheets>
  <calcPr calcId="191029" concurrentCalc="0"/>
</workbook>
</file>

<file path=xl/calcChain.xml><?xml version="1.0" encoding="utf-8"?>
<calcChain xmlns="http://schemas.openxmlformats.org/spreadsheetml/2006/main">
  <c r="C115" i="1" l="1"/>
  <c r="C114" i="1"/>
  <c r="C113" i="1"/>
  <c r="C37" i="1"/>
  <c r="C105" i="1"/>
  <c r="C104" i="1"/>
  <c r="C103" i="1"/>
  <c r="C79" i="1"/>
  <c r="C78" i="1"/>
  <c r="C77" i="1"/>
  <c r="C100" i="1"/>
  <c r="C99" i="1"/>
  <c r="C98" i="1"/>
  <c r="C97" i="1"/>
  <c r="C94" i="1"/>
  <c r="C93" i="1"/>
  <c r="C90" i="1"/>
  <c r="C87" i="1"/>
  <c r="C86" i="1"/>
  <c r="C82" i="1"/>
  <c r="C81" i="1"/>
  <c r="C71" i="1"/>
  <c r="C65" i="1"/>
  <c r="C64" i="1"/>
  <c r="C60" i="1"/>
  <c r="C59" i="1"/>
  <c r="C53" i="1"/>
  <c r="C52" i="1"/>
  <c r="C41" i="1"/>
  <c r="C36" i="1"/>
  <c r="C33" i="1"/>
  <c r="C27" i="1"/>
  <c r="C19" i="1"/>
  <c r="C10" i="1"/>
  <c r="C9" i="1"/>
  <c r="C35" i="1"/>
  <c r="C8" i="1"/>
  <c r="C7" i="1"/>
  <c r="C51" i="1"/>
  <c r="C63" i="1"/>
  <c r="C85" i="1"/>
  <c r="C6" i="1"/>
</calcChain>
</file>

<file path=xl/sharedStrings.xml><?xml version="1.0" encoding="utf-8"?>
<sst xmlns="http://schemas.openxmlformats.org/spreadsheetml/2006/main" count="212" uniqueCount="199">
  <si>
    <t>RUBRO</t>
  </si>
  <si>
    <t xml:space="preserve">CONCEPTO </t>
  </si>
  <si>
    <t>DESAGREGACION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</si>
  <si>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</si>
  <si>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</si>
  <si>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</si>
  <si>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</si>
  <si>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</si>
  <si>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</si>
  <si>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</si>
  <si>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</si>
  <si>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</si>
  <si>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</si>
  <si>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</si>
  <si>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</si>
  <si>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</si>
  <si>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</si>
  <si>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</si>
  <si>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</si>
  <si>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</si>
  <si>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</si>
  <si>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</si>
  <si>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</si>
  <si>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</si>
  <si>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</si>
  <si>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</si>
  <si>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</si>
  <si>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</si>
  <si>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</si>
  <si>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</si>
  <si>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</si>
  <si>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</si>
  <si>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</si>
  <si>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</si>
  <si>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</si>
  <si>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</si>
  <si>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</si>
  <si>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</si>
  <si>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</si>
  <si>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</si>
  <si>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</si>
  <si>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A-01-01-03</t>
  </si>
  <si>
    <t>REMUNERACIONES NO CONSTITUTIVAS DE FACTOR SALARIAL</t>
  </si>
  <si>
    <t>A-01-01-03-001-001</t>
  </si>
  <si>
    <t>Sueldo de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</si>
  <si>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</si>
  <si>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</si>
  <si>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</si>
  <si>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</si>
  <si>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</si>
  <si>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</si>
  <si>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</si>
  <si>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</si>
  <si>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</si>
  <si>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</si>
  <si>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A-01-01-04-001</t>
  </si>
  <si>
    <t>Otros gastos de personal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</si>
  <si>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</si>
  <si>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</si>
  <si>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</si>
  <si>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</si>
  <si>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</si>
  <si>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</si>
  <si>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A-02-01-01-004</t>
  </si>
  <si>
    <t>A-02-02</t>
  </si>
  <si>
    <t>ADQUISICIONES DIFERENTES DE ACTIVOS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</si>
  <si>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</si>
  <si>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</si>
  <si>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</si>
  <si>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</si>
  <si>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</si>
  <si>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</si>
  <si>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</si>
  <si>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</si>
  <si>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A-02-02-02-010</t>
  </si>
  <si>
    <t>A-03</t>
  </si>
  <si>
    <t>TRANSFERENCIAS CORRIENTES</t>
  </si>
  <si>
    <t>A-03-04</t>
  </si>
  <si>
    <t>PRESTACIONES SOCIALES</t>
  </si>
  <si>
    <t>A-03-04-02</t>
  </si>
  <si>
    <t>PRESTACIONES SOCIALES RELACIONADAS CON EL EMPLEO</t>
  </si>
  <si>
    <t>A-03-04-02-001-002</t>
  </si>
  <si>
    <t>A-03-04-02-002-002</t>
  </si>
  <si>
    <t>A-03-04-02-004-002</t>
  </si>
  <si>
    <t>A-03-04-02-012-001</t>
  </si>
  <si>
    <t>A-03-04-02-012-002</t>
  </si>
  <si>
    <t>A-03-10</t>
  </si>
  <si>
    <t>SENTENCIAS Y CONCILIACIONES</t>
  </si>
  <si>
    <t>A-03-10-01</t>
  </si>
  <si>
    <t>FALLOS NACIONALES</t>
  </si>
  <si>
    <t>A-03-10-01-001</t>
  </si>
  <si>
    <t>A-03-10-01-002</t>
  </si>
  <si>
    <t>A-05</t>
  </si>
  <si>
    <t>GASTOS DE COMERCIALIZACIÓN Y PRODUCCIÓN</t>
  </si>
  <si>
    <t>A-05-01</t>
  </si>
  <si>
    <t>A-05-01-01</t>
  </si>
  <si>
    <t>MATERIALES Y SUMINISTROS</t>
  </si>
  <si>
    <t>A-05-01-01-000</t>
  </si>
  <si>
    <t>A-05-01-01-001</t>
  </si>
  <si>
    <t>A-05-01-01-002</t>
  </si>
  <si>
    <t>A-05-01-01-003</t>
  </si>
  <si>
    <t>A-05-01-01-004</t>
  </si>
  <si>
    <t>A-05-01-02</t>
  </si>
  <si>
    <t>ADQUISICIÓN DE SERVICIOS</t>
  </si>
  <si>
    <t>A-05-01-02-005</t>
  </si>
  <si>
    <t>A-05-01-02-006</t>
  </si>
  <si>
    <t>A-05-01-02-007</t>
  </si>
  <si>
    <t>A-05-01-02-008</t>
  </si>
  <si>
    <t>A-05-01-02-009</t>
  </si>
  <si>
    <t>A-07</t>
  </si>
  <si>
    <t>DISMINUCIÓN DE PASIVOS</t>
  </si>
  <si>
    <t>A-07-01</t>
  </si>
  <si>
    <t>CESANTÍAS</t>
  </si>
  <si>
    <t>A-07-01-01</t>
  </si>
  <si>
    <t>A-07-01-02</t>
  </si>
  <si>
    <t>A-08</t>
  </si>
  <si>
    <t>GASTOS POR TRIBUTOS, MULTAS, SANCIONES E INTERESES DE MORA</t>
  </si>
  <si>
    <t>A-08-01</t>
  </si>
  <si>
    <t>IMPUESTOS</t>
  </si>
  <si>
    <t>A-08-01-01</t>
  </si>
  <si>
    <t>IMPUESTOS NACIONALES</t>
  </si>
  <si>
    <t>A-08-01-02-001</t>
  </si>
  <si>
    <t>A-08-01-02-006</t>
  </si>
  <si>
    <t>A-08-04</t>
  </si>
  <si>
    <t>CONTRIBUCIONES</t>
  </si>
  <si>
    <t>A-08-04-01</t>
  </si>
  <si>
    <t>A-08-04-03</t>
  </si>
  <si>
    <t>A-08-05</t>
  </si>
  <si>
    <t>MULTAS, SANCIONES E INTERESES DE MORA</t>
  </si>
  <si>
    <t>A-08-05-01</t>
  </si>
  <si>
    <t>MULTAS Y SANCIONES</t>
  </si>
  <si>
    <t>A-08-05-01-003</t>
  </si>
  <si>
    <t>C</t>
  </si>
  <si>
    <t>INVERSION</t>
  </si>
  <si>
    <t>C-1599</t>
  </si>
  <si>
    <t>C-1599-100-3</t>
  </si>
  <si>
    <t>DISEÑO E IMPLEMENTACIÓN DEL MODELO DE GESTIÓN DOCUMENTAL Y ADMINISTRACIÓN DE ARCHIVOS DE LA AGENCIA LOGÍSTICA DE LAS FUERZAS MILITARES  BOGOTÁ</t>
  </si>
  <si>
    <t>FUNCIONAMIENTO</t>
  </si>
  <si>
    <t>A</t>
  </si>
  <si>
    <t>Aportes al ICBF</t>
  </si>
  <si>
    <t>Aportes al SENA</t>
  </si>
  <si>
    <t>PRESUPUESTO APROBADO LEY 2063 NOV 28 DE 2020</t>
  </si>
  <si>
    <t>C-1502</t>
  </si>
  <si>
    <t>CAPACIDADES DE LAS FUERZAS MILITARE EN SEGURIDAD PUBLICA Y DEFENSA EN EL TERRITORIO NACIONAL</t>
  </si>
  <si>
    <t>FORTALECIMIENTO DE LA GESTION Y DIRECCIÓN DEL SECTOR DEFENSA Y SEGURIDAD</t>
  </si>
  <si>
    <t>INTERSECTORIAL DEFENSA Y SEGURIDAD</t>
  </si>
  <si>
    <t>Maquinaria y equipo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</si>
  <si>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</si>
  <si>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</si>
  <si>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</si>
  <si>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</si>
  <si>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</si>
  <si>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</si>
  <si>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</si>
  <si>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</si>
  <si>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</si>
  <si>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</si>
  <si>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</si>
  <si>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</si>
  <si>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</si>
  <si>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</si>
  <si>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Sentencias</t>
  </si>
  <si>
    <t>Conciliaciones</t>
  </si>
  <si>
    <t>impuesto sobre vehículos automotores</t>
  </si>
  <si>
    <t>Agricultura, silvicultura y productos de la pesca</t>
  </si>
  <si>
    <t>Minerales; electricidad, gas y agua</t>
  </si>
  <si>
    <t>Productos metálicos, maquinaria y equipo</t>
  </si>
  <si>
    <t>Servicios de venta y de distribución; alojamiento; servicios de suministro de comidas y bebidas; servicios de transporte; y servicios de distribución de electricidad, gas y agua</t>
  </si>
  <si>
    <t>Cesantías definitivas</t>
  </si>
  <si>
    <t>Cesantías parciales</t>
  </si>
  <si>
    <t>Impuesto predial y sobretasa ambiental</t>
  </si>
  <si>
    <t>Cuota de fiscalización y auditaje</t>
  </si>
  <si>
    <t>Contribución nacional de valorización</t>
  </si>
  <si>
    <t>Sanciones administrativas</t>
  </si>
  <si>
    <t>A-06</t>
  </si>
  <si>
    <t>ADQUISICIÓN DE ACTIVOS FINANCIEROS</t>
  </si>
  <si>
    <t>A-06-01</t>
  </si>
  <si>
    <t>CONCESIÓN DE PRÉSTAMOS</t>
  </si>
  <si>
    <t>A-06-01-04</t>
  </si>
  <si>
    <t>A-06-01-04-011</t>
  </si>
  <si>
    <t>A personas naturales</t>
  </si>
  <si>
    <t>Prestamos de consumo</t>
  </si>
  <si>
    <t>ADQUISICIÓN DE BIENES Y SERVICIOS - Servicio de dotación para la movilidad operacional y el apoyo logístico</t>
  </si>
  <si>
    <t>ADQUISICIÓN DE BIENES Y SERVICIOS - Documentos de planeación</t>
  </si>
  <si>
    <t>ADQUISICIÓN DE BIENES Y SERVICIOS -Servicios de gestión documental</t>
  </si>
  <si>
    <t>ADQUISICIÓN DE BIENES Y SERVICIOS - Otros servicios profesionales, científicos y técnicos</t>
  </si>
  <si>
    <t>DECRETO DE LIQUIDACIÓN 1805 DEL 31 DIC DE 2020</t>
  </si>
  <si>
    <t>A-02-01-01-003</t>
  </si>
  <si>
    <t>Activos fijos no clasificados como maquinaria y equipo</t>
  </si>
  <si>
    <t>A-02-01-01-006</t>
  </si>
  <si>
    <t>Otros activos fijos</t>
  </si>
  <si>
    <t xml:space="preserve"> MODIFICACIONES A DESAGREGACION DEL PRESUPUESTO VIGENCIA 2021</t>
  </si>
  <si>
    <t>INGRESOS</t>
  </si>
  <si>
    <t>GASTOS</t>
  </si>
  <si>
    <t>RECURSOS PROPIOS DE ESTABLECIMIENTOS PÚBLICOS</t>
  </si>
  <si>
    <t>INGRESOS CORRIENTES</t>
  </si>
  <si>
    <t>INGRESOS NO TRIBUTARIOS</t>
  </si>
  <si>
    <t>VENTA DE BIENES Y SERVICIOS</t>
  </si>
  <si>
    <t>RECURSOS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</si>
</sst>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37" fontId="3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0" fillId="0" borderId="1" xfId="1" applyNumberFormat="1" applyFont="1" applyBorder="1"/>
    <xf numFmtId="37" fontId="4" fillId="0" borderId="1" xfId="2" applyNumberFormat="1" applyFont="1" applyFill="1" applyBorder="1" applyAlignment="1">
      <alignment horizontal="left" vertical="center" wrapText="1"/>
    </xf>
    <xf numFmtId="166" fontId="2" fillId="0" borderId="1" xfId="1" applyNumberFormat="1" applyFont="1" applyBorder="1"/>
    <xf numFmtId="0" fontId="0" fillId="0" borderId="1" xfId="0" applyFont="1" applyBorder="1"/>
    <xf numFmtId="166" fontId="5" fillId="0" borderId="1" xfId="1" applyNumberFormat="1" applyFont="1" applyBorder="1"/>
    <xf numFmtId="166" fontId="0" fillId="0" borderId="1" xfId="0" applyNumberFormat="1" applyFont="1" applyBorder="1"/>
    <xf numFmtId="166" fontId="1" fillId="0" borderId="1" xfId="1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6" fontId="1" fillId="0" borderId="1" xfId="1" applyNumberFormat="1" applyFont="1" applyBorder="1" applyAlignment="1">
      <alignment vertical="center"/>
    </xf>
    <xf numFmtId="165" fontId="7" fillId="0" borderId="0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6" fontId="2" fillId="3" borderId="1" xfId="0" applyNumberFormat="1" applyFont="1" applyFill="1" applyBorder="1"/>
    <xf numFmtId="37" fontId="4" fillId="3" borderId="1" xfId="2" applyNumberFormat="1" applyFont="1" applyFill="1" applyBorder="1" applyAlignment="1">
      <alignment horizontal="left" vertical="center" wrapText="1"/>
    </xf>
    <xf numFmtId="166" fontId="2" fillId="3" borderId="1" xfId="1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0" fillId="0" borderId="1" xfId="0" applyFont="1" applyFill="1" applyBorder="1"/>
    <xf numFmtId="166" fontId="2" fillId="0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166" fontId="6" fillId="0" borderId="0" xfId="1" applyNumberFormat="1" applyFont="1" applyFill="1" applyBorder="1" applyAlignment="1"/>
    <xf numFmtId="166" fontId="7" fillId="0" borderId="0" xfId="1" applyNumberFormat="1" applyFont="1" applyFill="1" applyBorder="1"/>
    <xf numFmtId="166" fontId="0" fillId="0" borderId="0" xfId="1" applyNumberFormat="1" applyFont="1"/>
    <xf numFmtId="166" fontId="0" fillId="0" borderId="1" xfId="0" applyNumberFormat="1" applyFont="1" applyFill="1" applyBorder="1"/>
    <xf numFmtId="165" fontId="9" fillId="0" borderId="6" xfId="1" applyFont="1" applyFill="1" applyBorder="1" applyAlignment="1">
      <alignment horizontal="center"/>
    </xf>
    <xf numFmtId="165" fontId="9" fillId="0" borderId="0" xfId="1" applyFont="1" applyFill="1" applyBorder="1" applyAlignment="1">
      <alignment horizontal="center"/>
    </xf>
    <xf numFmtId="165" fontId="9" fillId="0" borderId="7" xfId="1" applyFont="1" applyFill="1" applyBorder="1" applyAlignment="1">
      <alignment horizontal="center"/>
    </xf>
    <xf numFmtId="165" fontId="8" fillId="0" borderId="8" xfId="1" applyFont="1" applyFill="1" applyBorder="1" applyAlignment="1">
      <alignment horizontal="center"/>
    </xf>
    <xf numFmtId="165" fontId="8" fillId="0" borderId="2" xfId="1" applyFont="1" applyFill="1" applyBorder="1" applyAlignment="1">
      <alignment horizontal="center"/>
    </xf>
    <xf numFmtId="165" fontId="8" fillId="0" borderId="9" xfId="1" applyFont="1" applyFill="1" applyBorder="1" applyAlignment="1">
      <alignment horizontal="center"/>
    </xf>
    <xf numFmtId="165" fontId="9" fillId="0" borderId="3" xfId="1" applyFont="1" applyFill="1" applyBorder="1" applyAlignment="1">
      <alignment horizontal="center"/>
    </xf>
    <xf numFmtId="165" fontId="9" fillId="0" borderId="4" xfId="1" applyFont="1" applyFill="1" applyBorder="1" applyAlignment="1">
      <alignment horizontal="center"/>
    </xf>
    <xf numFmtId="165" fontId="9" fillId="0" borderId="5" xfId="1" applyFont="1" applyFill="1" applyBorder="1" applyAlignment="1">
      <alignment horizontal="center"/>
    </xf>
    <xf numFmtId="165" fontId="8" fillId="0" borderId="6" xfId="1" applyFont="1" applyFill="1" applyBorder="1" applyAlignment="1">
      <alignment horizontal="center"/>
    </xf>
    <xf numFmtId="165" fontId="8" fillId="0" borderId="0" xfId="1" applyFont="1" applyFill="1" applyBorder="1" applyAlignment="1">
      <alignment horizontal="center"/>
    </xf>
    <xf numFmtId="165" fontId="8" fillId="0" borderId="7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topLeftCell="A94" workbookViewId="0">
      <selection activeCell="E97" sqref="E97"/>
    </sheetView>
  </sheetViews>
  <sheetFormatPr baseColWidth="10" defaultRowHeight="15" x14ac:dyDescent="0.25"/>
  <cols>
    <col min="1" max="1" width="22.7109375" customWidth="1"/>
    <col min="2" max="2" width="49.7109375" customWidth="1"/>
    <col min="3" max="3" width="36" customWidth="1"/>
    <col min="4" max="4" width="11.42578125" style="35"/>
    <col min="5" max="5" width="16.28515625" style="35" bestFit="1" customWidth="1"/>
    <col min="6" max="11" width="11.42578125" style="35"/>
  </cols>
  <sheetData>
    <row r="1" spans="1:11" s="17" customFormat="1" ht="20.25" x14ac:dyDescent="0.3">
      <c r="A1" s="43" t="s">
        <v>191</v>
      </c>
      <c r="B1" s="44"/>
      <c r="C1" s="45"/>
      <c r="D1" s="33"/>
      <c r="E1" s="34"/>
      <c r="F1" s="34"/>
      <c r="G1" s="34"/>
      <c r="H1" s="34"/>
      <c r="I1" s="34"/>
      <c r="J1" s="34"/>
      <c r="K1" s="34"/>
    </row>
    <row r="2" spans="1:11" s="17" customFormat="1" ht="20.25" x14ac:dyDescent="0.3">
      <c r="A2" s="37"/>
      <c r="B2" s="38" t="s">
        <v>193</v>
      </c>
      <c r="C2" s="39"/>
      <c r="D2" s="33"/>
      <c r="E2" s="34"/>
      <c r="F2" s="34"/>
      <c r="G2" s="34"/>
      <c r="H2" s="34"/>
      <c r="I2" s="34"/>
      <c r="J2" s="34"/>
      <c r="K2" s="34"/>
    </row>
    <row r="3" spans="1:11" s="17" customFormat="1" ht="20.25" x14ac:dyDescent="0.3">
      <c r="A3" s="46" t="s">
        <v>141</v>
      </c>
      <c r="B3" s="47"/>
      <c r="C3" s="48"/>
      <c r="D3" s="33"/>
      <c r="E3" s="34"/>
      <c r="F3" s="34"/>
      <c r="G3" s="34"/>
      <c r="H3" s="34"/>
      <c r="I3" s="34"/>
      <c r="J3" s="34"/>
      <c r="K3" s="34"/>
    </row>
    <row r="4" spans="1:11" s="17" customFormat="1" ht="20.25" x14ac:dyDescent="0.3">
      <c r="A4" s="40" t="s">
        <v>186</v>
      </c>
      <c r="B4" s="41"/>
      <c r="C4" s="42"/>
      <c r="D4" s="33"/>
      <c r="E4" s="34"/>
      <c r="F4" s="34"/>
      <c r="G4" s="34"/>
      <c r="H4" s="34"/>
      <c r="I4" s="34"/>
      <c r="J4" s="34"/>
      <c r="K4" s="34"/>
    </row>
    <row r="5" spans="1:11" ht="20.25" x14ac:dyDescent="0.3">
      <c r="A5" s="18" t="s">
        <v>0</v>
      </c>
      <c r="B5" s="18" t="s">
        <v>1</v>
      </c>
      <c r="C5" s="18" t="s">
        <v>2</v>
      </c>
      <c r="D5" s="33"/>
    </row>
    <row r="6" spans="1:11" x14ac:dyDescent="0.25">
      <c r="A6" s="27" t="s">
        <v>138</v>
      </c>
      <c r="B6" s="27" t="s">
        <v>137</v>
      </c>
      <c r="C6" s="30">
        <f>+C7+C35+C51+C63+C77+C81+C85</f>
        <v>688269183766</v>
      </c>
    </row>
    <row r="7" spans="1:11" x14ac:dyDescent="0.25">
      <c r="A7" s="19" t="s">
        <v>3</v>
      </c>
      <c r="B7" s="19" t="s">
        <v>4</v>
      </c>
      <c r="C7" s="20">
        <f>+C8</f>
        <v>48710000000</v>
      </c>
    </row>
    <row r="8" spans="1:11" x14ac:dyDescent="0.25">
      <c r="A8" s="1" t="s">
        <v>5</v>
      </c>
      <c r="B8" s="1" t="s">
        <v>6</v>
      </c>
      <c r="C8" s="2">
        <f>+C9+C19+C27+C33</f>
        <v>48710000000</v>
      </c>
    </row>
    <row r="9" spans="1:11" x14ac:dyDescent="0.25">
      <c r="A9" s="1" t="s">
        <v>7</v>
      </c>
      <c r="B9" s="1" t="s">
        <v>8</v>
      </c>
      <c r="C9" s="2">
        <f>+C10</f>
        <v>32700000000</v>
      </c>
    </row>
    <row r="10" spans="1:11" x14ac:dyDescent="0.25">
      <c r="A10" s="1" t="s">
        <v>9</v>
      </c>
      <c r="B10" s="1" t="s">
        <v>10</v>
      </c>
      <c r="C10" s="2">
        <f>SUM(C11:C18)</f>
        <v>32700000000</v>
      </c>
    </row>
    <row r="11" spans="1:11" x14ac:dyDescent="0.25">
      <c r="A11" s="3" t="s">
        <v>11</v>
      </c>
      <c r="B11" s="4" t="s">
        <v>12</v>
      </c>
      <c r="C11" s="5">
        <v>25150000000</v>
      </c>
    </row>
    <row r="12" spans="1:11" x14ac:dyDescent="0.25">
      <c r="A12" s="3" t="s">
        <v>13</v>
      </c>
      <c r="B12" s="4" t="s">
        <v>14</v>
      </c>
      <c r="C12" s="5">
        <v>450000000</v>
      </c>
    </row>
    <row r="13" spans="1:11" x14ac:dyDescent="0.25">
      <c r="A13" s="3" t="s">
        <v>15</v>
      </c>
      <c r="B13" s="4" t="s">
        <v>16</v>
      </c>
      <c r="C13" s="5">
        <v>550000000</v>
      </c>
    </row>
    <row r="14" spans="1:11" x14ac:dyDescent="0.25">
      <c r="A14" s="3" t="s">
        <v>17</v>
      </c>
      <c r="B14" s="4" t="s">
        <v>18</v>
      </c>
      <c r="C14" s="5">
        <v>650000000</v>
      </c>
    </row>
    <row r="15" spans="1:11" x14ac:dyDescent="0.25">
      <c r="A15" s="3" t="s">
        <v>19</v>
      </c>
      <c r="B15" s="4" t="s">
        <v>20</v>
      </c>
      <c r="C15" s="5">
        <v>1200000000</v>
      </c>
    </row>
    <row r="16" spans="1:11" x14ac:dyDescent="0.25">
      <c r="A16" s="3" t="s">
        <v>21</v>
      </c>
      <c r="B16" s="4" t="s">
        <v>22</v>
      </c>
      <c r="C16" s="5">
        <v>900000000</v>
      </c>
    </row>
    <row r="17" spans="1:3" x14ac:dyDescent="0.25">
      <c r="A17" s="3" t="s">
        <v>23</v>
      </c>
      <c r="B17" s="4" t="s">
        <v>24</v>
      </c>
      <c r="C17" s="5">
        <v>2600000000</v>
      </c>
    </row>
    <row r="18" spans="1:3" x14ac:dyDescent="0.25">
      <c r="A18" s="3" t="s">
        <v>25</v>
      </c>
      <c r="B18" s="4" t="s">
        <v>26</v>
      </c>
      <c r="C18" s="5">
        <v>1200000000</v>
      </c>
    </row>
    <row r="19" spans="1:3" x14ac:dyDescent="0.25">
      <c r="A19" s="21" t="s">
        <v>27</v>
      </c>
      <c r="B19" s="19" t="s">
        <v>28</v>
      </c>
      <c r="C19" s="22">
        <f>SUM(C20:C26)</f>
        <v>12264000000</v>
      </c>
    </row>
    <row r="20" spans="1:3" x14ac:dyDescent="0.25">
      <c r="A20" s="3" t="s">
        <v>29</v>
      </c>
      <c r="B20" s="4" t="s">
        <v>30</v>
      </c>
      <c r="C20" s="5">
        <v>3500000000</v>
      </c>
    </row>
    <row r="21" spans="1:3" x14ac:dyDescent="0.25">
      <c r="A21" s="3" t="s">
        <v>31</v>
      </c>
      <c r="B21" s="4" t="s">
        <v>32</v>
      </c>
      <c r="C21" s="5">
        <v>2500000000</v>
      </c>
    </row>
    <row r="22" spans="1:3" x14ac:dyDescent="0.25">
      <c r="A22" s="3" t="s">
        <v>33</v>
      </c>
      <c r="B22" s="4" t="s">
        <v>34</v>
      </c>
      <c r="C22" s="5">
        <v>2664000000</v>
      </c>
    </row>
    <row r="23" spans="1:3" x14ac:dyDescent="0.25">
      <c r="A23" s="3" t="s">
        <v>35</v>
      </c>
      <c r="B23" s="4" t="s">
        <v>36</v>
      </c>
      <c r="C23" s="5">
        <v>1200000000</v>
      </c>
    </row>
    <row r="24" spans="1:3" x14ac:dyDescent="0.25">
      <c r="A24" s="3" t="s">
        <v>37</v>
      </c>
      <c r="B24" s="4" t="s">
        <v>38</v>
      </c>
      <c r="C24" s="5">
        <v>900000000</v>
      </c>
    </row>
    <row r="25" spans="1:3" x14ac:dyDescent="0.25">
      <c r="A25" s="3" t="s">
        <v>39</v>
      </c>
      <c r="B25" s="4" t="s">
        <v>139</v>
      </c>
      <c r="C25" s="5">
        <v>900000000</v>
      </c>
    </row>
    <row r="26" spans="1:3" x14ac:dyDescent="0.25">
      <c r="A26" s="3" t="s">
        <v>40</v>
      </c>
      <c r="B26" s="4" t="s">
        <v>140</v>
      </c>
      <c r="C26" s="5">
        <v>600000000</v>
      </c>
    </row>
    <row r="27" spans="1:3" ht="30" x14ac:dyDescent="0.25">
      <c r="A27" s="21" t="s">
        <v>41</v>
      </c>
      <c r="B27" s="32" t="s">
        <v>42</v>
      </c>
      <c r="C27" s="22">
        <f>SUM(C28:C32)</f>
        <v>2599000000</v>
      </c>
    </row>
    <row r="28" spans="1:3" x14ac:dyDescent="0.25">
      <c r="A28" s="3" t="s">
        <v>43</v>
      </c>
      <c r="B28" s="4" t="s">
        <v>44</v>
      </c>
      <c r="C28" s="5">
        <v>1600000000</v>
      </c>
    </row>
    <row r="29" spans="1:3" x14ac:dyDescent="0.25">
      <c r="A29" s="3" t="s">
        <v>45</v>
      </c>
      <c r="B29" s="4" t="s">
        <v>46</v>
      </c>
      <c r="C29" s="5">
        <v>130000000</v>
      </c>
    </row>
    <row r="30" spans="1:3" x14ac:dyDescent="0.25">
      <c r="A30" s="3" t="s">
        <v>47</v>
      </c>
      <c r="B30" s="4" t="s">
        <v>48</v>
      </c>
      <c r="C30" s="5">
        <v>450000000</v>
      </c>
    </row>
    <row r="31" spans="1:3" x14ac:dyDescent="0.25">
      <c r="A31" s="3" t="s">
        <v>49</v>
      </c>
      <c r="B31" s="4" t="s">
        <v>50</v>
      </c>
      <c r="C31" s="5">
        <v>350000000</v>
      </c>
    </row>
    <row r="32" spans="1:3" x14ac:dyDescent="0.25">
      <c r="A32" s="3" t="s">
        <v>51</v>
      </c>
      <c r="B32" s="4" t="s">
        <v>52</v>
      </c>
      <c r="C32" s="5">
        <v>69000000</v>
      </c>
    </row>
    <row r="33" spans="1:3" ht="30" x14ac:dyDescent="0.25">
      <c r="A33" s="21" t="s">
        <v>53</v>
      </c>
      <c r="B33" s="32" t="s">
        <v>54</v>
      </c>
      <c r="C33" s="22">
        <f>SUM(C34)</f>
        <v>1147000000</v>
      </c>
    </row>
    <row r="34" spans="1:3" x14ac:dyDescent="0.25">
      <c r="A34" s="4" t="s">
        <v>55</v>
      </c>
      <c r="B34" s="4" t="s">
        <v>56</v>
      </c>
      <c r="C34" s="5">
        <v>1147000000</v>
      </c>
    </row>
    <row r="35" spans="1:3" x14ac:dyDescent="0.25">
      <c r="A35" s="19" t="s">
        <v>57</v>
      </c>
      <c r="B35" s="19" t="s">
        <v>58</v>
      </c>
      <c r="C35" s="20">
        <f>+C36+C41</f>
        <v>13341000000</v>
      </c>
    </row>
    <row r="36" spans="1:3" x14ac:dyDescent="0.25">
      <c r="A36" s="1" t="s">
        <v>59</v>
      </c>
      <c r="B36" s="1" t="s">
        <v>60</v>
      </c>
      <c r="C36" s="2">
        <f>+C37</f>
        <v>1667000000</v>
      </c>
    </row>
    <row r="37" spans="1:3" x14ac:dyDescent="0.25">
      <c r="A37" s="23" t="s">
        <v>61</v>
      </c>
      <c r="B37" s="23" t="s">
        <v>62</v>
      </c>
      <c r="C37" s="24">
        <f>SUM(C38:C40)</f>
        <v>1667000000</v>
      </c>
    </row>
    <row r="38" spans="1:3" x14ac:dyDescent="0.25">
      <c r="A38" s="25" t="s">
        <v>187</v>
      </c>
      <c r="B38" s="25" t="s">
        <v>188</v>
      </c>
      <c r="C38" s="36">
        <v>317000000</v>
      </c>
    </row>
    <row r="39" spans="1:3" x14ac:dyDescent="0.25">
      <c r="A39" s="25" t="s">
        <v>63</v>
      </c>
      <c r="B39" s="25" t="s">
        <v>146</v>
      </c>
      <c r="C39" s="36">
        <v>1200000000</v>
      </c>
    </row>
    <row r="40" spans="1:3" x14ac:dyDescent="0.25">
      <c r="A40" s="25" t="s">
        <v>189</v>
      </c>
      <c r="B40" s="25" t="s">
        <v>190</v>
      </c>
      <c r="C40" s="36">
        <v>150000000</v>
      </c>
    </row>
    <row r="41" spans="1:3" x14ac:dyDescent="0.25">
      <c r="A41" s="6" t="s">
        <v>64</v>
      </c>
      <c r="B41" s="23" t="s">
        <v>65</v>
      </c>
      <c r="C41" s="26">
        <f>SUM(C42:C50)</f>
        <v>11674000000</v>
      </c>
    </row>
    <row r="42" spans="1:3" x14ac:dyDescent="0.25">
      <c r="A42" s="3" t="s">
        <v>66</v>
      </c>
      <c r="B42" s="4" t="s">
        <v>147</v>
      </c>
      <c r="C42" s="5">
        <v>260392206</v>
      </c>
    </row>
    <row r="43" spans="1:3" x14ac:dyDescent="0.25">
      <c r="A43" s="3" t="s">
        <v>67</v>
      </c>
      <c r="B43" s="4" t="s">
        <v>148</v>
      </c>
      <c r="C43" s="5">
        <v>568370051</v>
      </c>
    </row>
    <row r="44" spans="1:3" x14ac:dyDescent="0.25">
      <c r="A44" s="3" t="s">
        <v>68</v>
      </c>
      <c r="B44" s="4" t="s">
        <v>149</v>
      </c>
      <c r="C44" s="5">
        <v>335719989</v>
      </c>
    </row>
    <row r="45" spans="1:3" x14ac:dyDescent="0.25">
      <c r="A45" s="3" t="s">
        <v>69</v>
      </c>
      <c r="B45" s="4" t="s">
        <v>150</v>
      </c>
      <c r="C45" s="9"/>
    </row>
    <row r="46" spans="1:3" x14ac:dyDescent="0.25">
      <c r="A46" s="3" t="s">
        <v>70</v>
      </c>
      <c r="B46" s="4" t="s">
        <v>151</v>
      </c>
      <c r="C46" s="5">
        <v>894277594.51999998</v>
      </c>
    </row>
    <row r="47" spans="1:3" x14ac:dyDescent="0.25">
      <c r="A47" s="3" t="s">
        <v>71</v>
      </c>
      <c r="B47" s="4" t="s">
        <v>152</v>
      </c>
      <c r="C47" s="5">
        <v>3605780599</v>
      </c>
    </row>
    <row r="48" spans="1:3" x14ac:dyDescent="0.25">
      <c r="A48" s="3" t="s">
        <v>72</v>
      </c>
      <c r="B48" s="4" t="s">
        <v>153</v>
      </c>
      <c r="C48" s="5">
        <v>4608150569.4799995</v>
      </c>
    </row>
    <row r="49" spans="1:3" x14ac:dyDescent="0.25">
      <c r="A49" s="3" t="s">
        <v>73</v>
      </c>
      <c r="B49" s="4" t="s">
        <v>154</v>
      </c>
      <c r="C49" s="5">
        <v>976708991</v>
      </c>
    </row>
    <row r="50" spans="1:3" x14ac:dyDescent="0.25">
      <c r="A50" s="3" t="s">
        <v>74</v>
      </c>
      <c r="B50" s="4" t="s">
        <v>155</v>
      </c>
      <c r="C50" s="5">
        <v>424600000</v>
      </c>
    </row>
    <row r="51" spans="1:3" x14ac:dyDescent="0.25">
      <c r="A51" s="19" t="s">
        <v>75</v>
      </c>
      <c r="B51" s="19" t="s">
        <v>76</v>
      </c>
      <c r="C51" s="20">
        <f>+C59+C52</f>
        <v>7659000000</v>
      </c>
    </row>
    <row r="52" spans="1:3" x14ac:dyDescent="0.25">
      <c r="A52" s="1" t="s">
        <v>77</v>
      </c>
      <c r="B52" s="1" t="s">
        <v>78</v>
      </c>
      <c r="C52" s="2">
        <f>+C53</f>
        <v>5797000000</v>
      </c>
    </row>
    <row r="53" spans="1:3" x14ac:dyDescent="0.25">
      <c r="A53" s="1" t="s">
        <v>79</v>
      </c>
      <c r="B53" s="1" t="s">
        <v>80</v>
      </c>
      <c r="C53" s="2">
        <f>SUM(C54:C58)</f>
        <v>5797000000</v>
      </c>
    </row>
    <row r="54" spans="1:3" x14ac:dyDescent="0.25">
      <c r="A54" s="3" t="s">
        <v>81</v>
      </c>
      <c r="B54" s="4" t="s">
        <v>156</v>
      </c>
      <c r="C54" s="5">
        <v>1857000000</v>
      </c>
    </row>
    <row r="55" spans="1:3" x14ac:dyDescent="0.25">
      <c r="A55" s="3" t="s">
        <v>82</v>
      </c>
      <c r="B55" s="4" t="s">
        <v>157</v>
      </c>
      <c r="C55" s="5">
        <v>48000000</v>
      </c>
    </row>
    <row r="56" spans="1:3" x14ac:dyDescent="0.25">
      <c r="A56" s="3" t="s">
        <v>83</v>
      </c>
      <c r="B56" s="4" t="s">
        <v>158</v>
      </c>
      <c r="C56" s="5">
        <v>3648000000</v>
      </c>
    </row>
    <row r="57" spans="1:3" x14ac:dyDescent="0.25">
      <c r="A57" s="3" t="s">
        <v>84</v>
      </c>
      <c r="B57" s="4" t="s">
        <v>159</v>
      </c>
      <c r="C57" s="5">
        <v>180000000</v>
      </c>
    </row>
    <row r="58" spans="1:3" x14ac:dyDescent="0.25">
      <c r="A58" s="3" t="s">
        <v>85</v>
      </c>
      <c r="B58" s="4" t="s">
        <v>160</v>
      </c>
      <c r="C58" s="5">
        <v>64000000</v>
      </c>
    </row>
    <row r="59" spans="1:3" x14ac:dyDescent="0.25">
      <c r="A59" s="6" t="s">
        <v>86</v>
      </c>
      <c r="B59" s="1" t="s">
        <v>87</v>
      </c>
      <c r="C59" s="7">
        <f>+C60</f>
        <v>1862000000</v>
      </c>
    </row>
    <row r="60" spans="1:3" x14ac:dyDescent="0.25">
      <c r="A60" s="6" t="s">
        <v>88</v>
      </c>
      <c r="B60" s="1" t="s">
        <v>89</v>
      </c>
      <c r="C60" s="7">
        <f>SUM(C61:C62)</f>
        <v>1862000000</v>
      </c>
    </row>
    <row r="61" spans="1:3" x14ac:dyDescent="0.25">
      <c r="A61" s="3" t="s">
        <v>90</v>
      </c>
      <c r="B61" s="4" t="s">
        <v>161</v>
      </c>
      <c r="C61" s="5">
        <v>1432000000</v>
      </c>
    </row>
    <row r="62" spans="1:3" x14ac:dyDescent="0.25">
      <c r="A62" s="3" t="s">
        <v>91</v>
      </c>
      <c r="B62" s="4" t="s">
        <v>162</v>
      </c>
      <c r="C62" s="5">
        <v>430000000</v>
      </c>
    </row>
    <row r="63" spans="1:3" x14ac:dyDescent="0.25">
      <c r="A63" s="19" t="s">
        <v>92</v>
      </c>
      <c r="B63" s="22" t="s">
        <v>93</v>
      </c>
      <c r="C63" s="22">
        <f>+C71+C64</f>
        <v>592055183766</v>
      </c>
    </row>
    <row r="64" spans="1:3" x14ac:dyDescent="0.25">
      <c r="A64" s="1" t="s">
        <v>94</v>
      </c>
      <c r="B64" s="7" t="s">
        <v>93</v>
      </c>
      <c r="C64" s="7">
        <f>+C65</f>
        <v>435348000000</v>
      </c>
    </row>
    <row r="65" spans="1:3" x14ac:dyDescent="0.25">
      <c r="A65" s="1" t="s">
        <v>95</v>
      </c>
      <c r="B65" s="7" t="s">
        <v>96</v>
      </c>
      <c r="C65" s="7">
        <f>SUM(C66:C70)</f>
        <v>435348000000</v>
      </c>
    </row>
    <row r="66" spans="1:3" x14ac:dyDescent="0.25">
      <c r="A66" s="3" t="s">
        <v>97</v>
      </c>
      <c r="B66" s="5" t="s">
        <v>164</v>
      </c>
      <c r="C66" s="5">
        <v>148707892569</v>
      </c>
    </row>
    <row r="67" spans="1:3" x14ac:dyDescent="0.25">
      <c r="A67" s="3" t="s">
        <v>98</v>
      </c>
      <c r="B67" s="5" t="s">
        <v>165</v>
      </c>
      <c r="C67" s="5">
        <v>819870000</v>
      </c>
    </row>
    <row r="68" spans="1:3" x14ac:dyDescent="0.25">
      <c r="A68" s="3" t="s">
        <v>99</v>
      </c>
      <c r="B68" s="5" t="s">
        <v>147</v>
      </c>
      <c r="C68" s="5">
        <v>256950246252</v>
      </c>
    </row>
    <row r="69" spans="1:3" x14ac:dyDescent="0.25">
      <c r="A69" s="3" t="s">
        <v>100</v>
      </c>
      <c r="B69" s="5" t="s">
        <v>148</v>
      </c>
      <c r="C69" s="5">
        <v>26840201339</v>
      </c>
    </row>
    <row r="70" spans="1:3" x14ac:dyDescent="0.25">
      <c r="A70" s="3" t="s">
        <v>101</v>
      </c>
      <c r="B70" s="5" t="s">
        <v>166</v>
      </c>
      <c r="C70" s="5">
        <v>2029789840</v>
      </c>
    </row>
    <row r="71" spans="1:3" x14ac:dyDescent="0.25">
      <c r="A71" s="6" t="s">
        <v>102</v>
      </c>
      <c r="B71" s="7" t="s">
        <v>103</v>
      </c>
      <c r="C71" s="7">
        <f>SUM(C72:C76)</f>
        <v>156707183766</v>
      </c>
    </row>
    <row r="72" spans="1:3" x14ac:dyDescent="0.25">
      <c r="A72" s="3" t="s">
        <v>104</v>
      </c>
      <c r="B72" s="5" t="s">
        <v>150</v>
      </c>
      <c r="C72" s="5">
        <v>10600000000</v>
      </c>
    </row>
    <row r="73" spans="1:3" x14ac:dyDescent="0.25">
      <c r="A73" s="3" t="s">
        <v>105</v>
      </c>
      <c r="B73" s="5" t="s">
        <v>167</v>
      </c>
      <c r="C73" s="5">
        <v>4523368988</v>
      </c>
    </row>
    <row r="74" spans="1:3" x14ac:dyDescent="0.25">
      <c r="A74" s="3" t="s">
        <v>106</v>
      </c>
      <c r="B74" s="5" t="s">
        <v>152</v>
      </c>
      <c r="C74" s="5">
        <v>1932579677</v>
      </c>
    </row>
    <row r="75" spans="1:3" x14ac:dyDescent="0.25">
      <c r="A75" s="3" t="s">
        <v>107</v>
      </c>
      <c r="B75" s="5" t="s">
        <v>153</v>
      </c>
      <c r="C75" s="5">
        <v>138564750861</v>
      </c>
    </row>
    <row r="76" spans="1:3" x14ac:dyDescent="0.25">
      <c r="A76" s="3" t="s">
        <v>108</v>
      </c>
      <c r="B76" s="5" t="s">
        <v>154</v>
      </c>
      <c r="C76" s="5">
        <v>1086484240</v>
      </c>
    </row>
    <row r="77" spans="1:3" x14ac:dyDescent="0.25">
      <c r="A77" s="19" t="s">
        <v>174</v>
      </c>
      <c r="B77" s="19" t="s">
        <v>175</v>
      </c>
      <c r="C77" s="20">
        <f>+C78</f>
        <v>23000000000</v>
      </c>
    </row>
    <row r="78" spans="1:3" x14ac:dyDescent="0.25">
      <c r="A78" s="1" t="s">
        <v>176</v>
      </c>
      <c r="B78" s="1" t="s">
        <v>177</v>
      </c>
      <c r="C78" s="2">
        <f>+C79</f>
        <v>23000000000</v>
      </c>
    </row>
    <row r="79" spans="1:3" x14ac:dyDescent="0.25">
      <c r="A79" s="8" t="s">
        <v>178</v>
      </c>
      <c r="B79" s="8" t="s">
        <v>180</v>
      </c>
      <c r="C79" s="10">
        <f>+C80</f>
        <v>23000000000</v>
      </c>
    </row>
    <row r="80" spans="1:3" x14ac:dyDescent="0.25">
      <c r="A80" s="3" t="s">
        <v>179</v>
      </c>
      <c r="B80" s="8" t="s">
        <v>181</v>
      </c>
      <c r="C80" s="11">
        <v>23000000000</v>
      </c>
    </row>
    <row r="81" spans="1:3" x14ac:dyDescent="0.25">
      <c r="A81" s="19" t="s">
        <v>109</v>
      </c>
      <c r="B81" s="19" t="s">
        <v>110</v>
      </c>
      <c r="C81" s="20">
        <f>+C82</f>
        <v>1965000000</v>
      </c>
    </row>
    <row r="82" spans="1:3" x14ac:dyDescent="0.25">
      <c r="A82" s="1" t="s">
        <v>111</v>
      </c>
      <c r="B82" s="1" t="s">
        <v>112</v>
      </c>
      <c r="C82" s="2">
        <f>SUM(C83:C84)</f>
        <v>1965000000</v>
      </c>
    </row>
    <row r="83" spans="1:3" x14ac:dyDescent="0.25">
      <c r="A83" s="8" t="s">
        <v>113</v>
      </c>
      <c r="B83" s="8" t="s">
        <v>168</v>
      </c>
      <c r="C83" s="10">
        <v>1290000000</v>
      </c>
    </row>
    <row r="84" spans="1:3" x14ac:dyDescent="0.25">
      <c r="A84" s="3" t="s">
        <v>114</v>
      </c>
      <c r="B84" s="8" t="s">
        <v>169</v>
      </c>
      <c r="C84" s="11">
        <v>675000000</v>
      </c>
    </row>
    <row r="85" spans="1:3" ht="30" x14ac:dyDescent="0.25">
      <c r="A85" s="19" t="s">
        <v>115</v>
      </c>
      <c r="B85" s="32" t="s">
        <v>116</v>
      </c>
      <c r="C85" s="20">
        <f>+C86+C90+C93</f>
        <v>1539000000</v>
      </c>
    </row>
    <row r="86" spans="1:3" x14ac:dyDescent="0.25">
      <c r="A86" s="1" t="s">
        <v>117</v>
      </c>
      <c r="B86" s="1" t="s">
        <v>118</v>
      </c>
      <c r="C86" s="2">
        <f>+C87</f>
        <v>319000000</v>
      </c>
    </row>
    <row r="87" spans="1:3" x14ac:dyDescent="0.25">
      <c r="A87" s="1" t="s">
        <v>119</v>
      </c>
      <c r="B87" s="1" t="s">
        <v>120</v>
      </c>
      <c r="C87" s="2">
        <f>SUM(C88:C89)</f>
        <v>319000000</v>
      </c>
    </row>
    <row r="88" spans="1:3" x14ac:dyDescent="0.25">
      <c r="A88" s="3" t="s">
        <v>121</v>
      </c>
      <c r="B88" s="8" t="s">
        <v>170</v>
      </c>
      <c r="C88" s="11">
        <v>310000000</v>
      </c>
    </row>
    <row r="89" spans="1:3" x14ac:dyDescent="0.25">
      <c r="A89" s="3" t="s">
        <v>122</v>
      </c>
      <c r="B89" s="8" t="s">
        <v>163</v>
      </c>
      <c r="C89" s="11">
        <v>9000000</v>
      </c>
    </row>
    <row r="90" spans="1:3" x14ac:dyDescent="0.25">
      <c r="A90" s="6" t="s">
        <v>123</v>
      </c>
      <c r="B90" s="1" t="s">
        <v>124</v>
      </c>
      <c r="C90" s="7">
        <f>SUM(C91:C92)</f>
        <v>1200000000</v>
      </c>
    </row>
    <row r="91" spans="1:3" x14ac:dyDescent="0.25">
      <c r="A91" s="3" t="s">
        <v>125</v>
      </c>
      <c r="B91" s="8" t="s">
        <v>171</v>
      </c>
      <c r="C91" s="11">
        <v>1200000000</v>
      </c>
    </row>
    <row r="92" spans="1:3" x14ac:dyDescent="0.25">
      <c r="A92" s="3" t="s">
        <v>126</v>
      </c>
      <c r="B92" s="8" t="s">
        <v>172</v>
      </c>
      <c r="C92" s="11">
        <v>0</v>
      </c>
    </row>
    <row r="93" spans="1:3" x14ac:dyDescent="0.25">
      <c r="A93" s="6" t="s">
        <v>127</v>
      </c>
      <c r="B93" s="1" t="s">
        <v>128</v>
      </c>
      <c r="C93" s="7">
        <f>+C94</f>
        <v>20000000</v>
      </c>
    </row>
    <row r="94" spans="1:3" x14ac:dyDescent="0.25">
      <c r="A94" s="6" t="s">
        <v>129</v>
      </c>
      <c r="B94" s="1" t="s">
        <v>130</v>
      </c>
      <c r="C94" s="7">
        <f>+C95</f>
        <v>20000000</v>
      </c>
    </row>
    <row r="95" spans="1:3" x14ac:dyDescent="0.25">
      <c r="A95" s="3" t="s">
        <v>131</v>
      </c>
      <c r="B95" s="8" t="s">
        <v>173</v>
      </c>
      <c r="C95" s="11">
        <v>20000000</v>
      </c>
    </row>
    <row r="96" spans="1:3" x14ac:dyDescent="0.25">
      <c r="A96" s="3"/>
      <c r="B96" s="8"/>
      <c r="C96" s="11"/>
    </row>
    <row r="97" spans="1:3" x14ac:dyDescent="0.25">
      <c r="A97" s="27" t="s">
        <v>132</v>
      </c>
      <c r="B97" s="28" t="s">
        <v>133</v>
      </c>
      <c r="C97" s="29">
        <f>C98+C103</f>
        <v>6180000000</v>
      </c>
    </row>
    <row r="98" spans="1:3" ht="45" x14ac:dyDescent="0.25">
      <c r="A98" s="12" t="s">
        <v>142</v>
      </c>
      <c r="B98" s="13" t="s">
        <v>143</v>
      </c>
      <c r="C98" s="14">
        <f>+C99</f>
        <v>3180000000</v>
      </c>
    </row>
    <row r="99" spans="1:3" x14ac:dyDescent="0.25">
      <c r="A99" s="15">
        <v>100</v>
      </c>
      <c r="B99" s="13" t="s">
        <v>145</v>
      </c>
      <c r="C99" s="14">
        <f>+C100</f>
        <v>3180000000</v>
      </c>
    </row>
    <row r="100" spans="1:3" ht="60" x14ac:dyDescent="0.25">
      <c r="A100" s="12" t="s">
        <v>135</v>
      </c>
      <c r="B100" s="13" t="s">
        <v>136</v>
      </c>
      <c r="C100" s="14">
        <f>C101+C102</f>
        <v>3180000000</v>
      </c>
    </row>
    <row r="101" spans="1:3" ht="45" x14ac:dyDescent="0.25">
      <c r="A101" s="12"/>
      <c r="B101" s="31" t="s">
        <v>182</v>
      </c>
      <c r="C101" s="16">
        <v>3179000000</v>
      </c>
    </row>
    <row r="102" spans="1:3" ht="30" x14ac:dyDescent="0.25">
      <c r="A102" s="12"/>
      <c r="B102" s="31" t="s">
        <v>183</v>
      </c>
      <c r="C102" s="16">
        <v>1000000</v>
      </c>
    </row>
    <row r="103" spans="1:3" ht="30" x14ac:dyDescent="0.25">
      <c r="A103" s="12" t="s">
        <v>134</v>
      </c>
      <c r="B103" s="13" t="s">
        <v>144</v>
      </c>
      <c r="C103" s="14">
        <f>+C104</f>
        <v>3000000000</v>
      </c>
    </row>
    <row r="104" spans="1:3" x14ac:dyDescent="0.25">
      <c r="A104" s="15">
        <v>100</v>
      </c>
      <c r="B104" s="13" t="s">
        <v>145</v>
      </c>
      <c r="C104" s="14">
        <f>+C105+C106</f>
        <v>3000000000</v>
      </c>
    </row>
    <row r="105" spans="1:3" ht="30" x14ac:dyDescent="0.25">
      <c r="A105" s="12"/>
      <c r="B105" s="31" t="s">
        <v>184</v>
      </c>
      <c r="C105" s="16">
        <f>2436000000+500000000</f>
        <v>2936000000</v>
      </c>
    </row>
    <row r="106" spans="1:3" ht="30" x14ac:dyDescent="0.25">
      <c r="A106" s="12"/>
      <c r="B106" s="31" t="s">
        <v>185</v>
      </c>
      <c r="C106" s="16">
        <v>64000000</v>
      </c>
    </row>
    <row r="108" spans="1:3" ht="18" x14ac:dyDescent="0.25">
      <c r="A108" s="43" t="s">
        <v>192</v>
      </c>
      <c r="B108" s="44"/>
      <c r="C108" s="45"/>
    </row>
    <row r="109" spans="1:3" ht="15.75" x14ac:dyDescent="0.25">
      <c r="A109" s="46" t="s">
        <v>141</v>
      </c>
      <c r="B109" s="47"/>
      <c r="C109" s="48"/>
    </row>
    <row r="110" spans="1:3" ht="15.75" x14ac:dyDescent="0.25">
      <c r="A110" s="40" t="s">
        <v>186</v>
      </c>
      <c r="B110" s="41"/>
      <c r="C110" s="42"/>
    </row>
    <row r="111" spans="1:3" x14ac:dyDescent="0.25">
      <c r="A111" s="18" t="s">
        <v>0</v>
      </c>
      <c r="B111" s="18" t="s">
        <v>1</v>
      </c>
      <c r="C111" s="18" t="s">
        <v>2</v>
      </c>
    </row>
    <row r="112" spans="1:3" x14ac:dyDescent="0.25">
      <c r="A112" s="27"/>
      <c r="B112" s="27"/>
      <c r="C112" s="30"/>
    </row>
    <row r="113" spans="1:3" x14ac:dyDescent="0.25">
      <c r="A113" s="19">
        <v>3</v>
      </c>
      <c r="B113" s="19" t="s">
        <v>194</v>
      </c>
      <c r="C113" s="20">
        <f>+C114</f>
        <v>694449183766</v>
      </c>
    </row>
    <row r="114" spans="1:3" x14ac:dyDescent="0.25">
      <c r="A114" s="1"/>
      <c r="B114" s="1" t="s">
        <v>195</v>
      </c>
      <c r="C114" s="2">
        <f>+C115</f>
        <v>694449183766</v>
      </c>
    </row>
    <row r="115" spans="1:3" x14ac:dyDescent="0.25">
      <c r="A115" s="1"/>
      <c r="B115" s="1" t="s">
        <v>196</v>
      </c>
      <c r="C115" s="2">
        <f>+C116+C117</f>
        <v>694449183766</v>
      </c>
    </row>
    <row r="116" spans="1:3" x14ac:dyDescent="0.25">
      <c r="A116" s="8"/>
      <c r="B116" s="8" t="s">
        <v>197</v>
      </c>
      <c r="C116" s="10">
        <v>671220183766</v>
      </c>
    </row>
    <row r="117" spans="1:3" x14ac:dyDescent="0.25">
      <c r="A117" s="3"/>
      <c r="B117" s="8" t="s">
        <v>198</v>
      </c>
      <c r="C117" s="11">
        <v>23229000000</v>
      </c>
    </row>
  </sheetData>
  <mergeCells count="6">
    <mergeCell ref="A110:C110"/>
    <mergeCell ref="A1:C1"/>
    <mergeCell ref="A4:C4"/>
    <mergeCell ref="A3:C3"/>
    <mergeCell ref="A108:C108"/>
    <mergeCell ref="A109:C109"/>
  </mergeCells>
  <pageMargins left="0.7" right="0.7" top="0.75" bottom="0.75" header="0.3" footer="0.3"/>
  <pageSetup orientation="portrait" r:id="rId1"/>
  <ignoredErrors>
    <ignoredError sqref="C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DESAGREGACION PPTO 2021 MOD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Beltran Rodriguez</dc:creator>
  <cp:lastModifiedBy>EFLR</cp:lastModifiedBy>
  <dcterms:created xsi:type="dcterms:W3CDTF">2020-02-06T12:38:33Z</dcterms:created>
  <dcterms:modified xsi:type="dcterms:W3CDTF">2021-05-03T14:47:57Z</dcterms:modified>
</cp:coreProperties>
</file>