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35"/>
  </bookViews>
  <sheets>
    <sheet name="2022 DESAG CON ADICION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9" i="1" l="1"/>
  <c r="D109" i="1"/>
  <c r="E108" i="1"/>
  <c r="D108" i="1"/>
  <c r="E107" i="1"/>
  <c r="D107" i="1"/>
  <c r="E100" i="1" l="1"/>
  <c r="D100" i="1"/>
  <c r="E99" i="1"/>
  <c r="D99" i="1"/>
  <c r="E97" i="1"/>
  <c r="D97" i="1"/>
  <c r="E96" i="1"/>
  <c r="D96" i="1"/>
  <c r="E95" i="1"/>
  <c r="D95" i="1"/>
  <c r="E93" i="1"/>
  <c r="D93" i="1"/>
  <c r="E90" i="1"/>
  <c r="D90" i="1"/>
  <c r="E89" i="1"/>
  <c r="D89" i="1"/>
  <c r="E88" i="1"/>
  <c r="D88" i="1"/>
  <c r="E85" i="1"/>
  <c r="D85" i="1"/>
  <c r="E84" i="1"/>
  <c r="D84" i="1"/>
  <c r="E82" i="1"/>
  <c r="D82" i="1"/>
  <c r="E81" i="1"/>
  <c r="D81" i="1"/>
  <c r="E80" i="1"/>
  <c r="D80" i="1"/>
  <c r="E74" i="1"/>
  <c r="D74" i="1"/>
  <c r="E68" i="1"/>
  <c r="D68" i="1"/>
  <c r="E67" i="1"/>
  <c r="D67" i="1"/>
  <c r="E66" i="1"/>
  <c r="D66" i="1"/>
  <c r="E63" i="1"/>
  <c r="D63" i="1"/>
  <c r="E62" i="1"/>
  <c r="D62" i="1"/>
  <c r="E56" i="1"/>
  <c r="D56" i="1"/>
  <c r="E55" i="1"/>
  <c r="D55" i="1"/>
  <c r="E54" i="1"/>
  <c r="D54" i="1"/>
  <c r="E44" i="1"/>
  <c r="D44" i="1"/>
  <c r="E41" i="1"/>
  <c r="E40" i="1" s="1"/>
  <c r="E39" i="1" s="1"/>
  <c r="D40" i="1"/>
  <c r="D39" i="1"/>
  <c r="E37" i="1"/>
  <c r="D37" i="1"/>
  <c r="E30" i="1"/>
  <c r="D30" i="1"/>
  <c r="E21" i="1"/>
  <c r="D21" i="1"/>
  <c r="E13" i="1"/>
  <c r="E12" i="1" s="1"/>
  <c r="E11" i="1" s="1"/>
  <c r="E10" i="1" s="1"/>
  <c r="E9" i="1" s="1"/>
  <c r="E8" i="1" s="1"/>
  <c r="E102" i="1" s="1"/>
  <c r="D12" i="1"/>
  <c r="D11" i="1"/>
  <c r="D10" i="1" s="1"/>
  <c r="D9" i="1" s="1"/>
  <c r="D8" i="1" s="1"/>
  <c r="D102" i="1" s="1"/>
</calcChain>
</file>

<file path=xl/sharedStrings.xml><?xml version="1.0" encoding="utf-8"?>
<sst xmlns="http://schemas.openxmlformats.org/spreadsheetml/2006/main" count="211" uniqueCount="209">
  <si>
    <t>DESAGREGACION PRESUPUESTO VIGENCIA 2022</t>
  </si>
  <si>
    <t>RUBRO</t>
  </si>
  <si>
    <t xml:space="preserve">CONCEPTO </t>
  </si>
  <si>
    <t>APROPIACION INICIAL</t>
  </si>
  <si>
    <t>APROPIACION VIGENTE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</si>
  <si>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</si>
  <si>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</si>
  <si>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</si>
  <si>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</si>
  <si>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</si>
  <si>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</si>
  <si>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</si>
  <si>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</si>
  <si>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</si>
  <si>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</si>
  <si>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</si>
  <si>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</si>
  <si>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</si>
  <si>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</si>
  <si>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</si>
  <si>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</si>
  <si>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</si>
  <si>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 xml:space="preserve">Auxilio de transporte 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</si>
  <si>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</si>
  <si>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</si>
  <si>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</si>
  <si>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</si>
  <si>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</si>
  <si>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</si>
  <si>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</si>
  <si>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</si>
  <si>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</si>
  <si>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</si>
  <si>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</si>
  <si>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</si>
  <si>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</si>
  <si>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</si>
  <si>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</si>
  <si>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</si>
  <si>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</si>
  <si>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</si>
  <si>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</si>
  <si>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</si>
  <si>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</si>
  <si>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</si>
  <si>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</si>
  <si>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</si>
  <si>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</si>
  <si>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</si>
  <si>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A-01-01-03-001-001</t>
  </si>
  <si>
    <t>Sueldo de vacaciones</t>
  </si>
  <si>
    <t>A-01-01-03-001-002</t>
  </si>
  <si>
    <t xml:space="preserve">Indimnización por vacaciones 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</si>
  <si>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</si>
  <si>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</si>
  <si>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</si>
  <si>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</si>
  <si>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</si>
  <si>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</si>
  <si>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</si>
  <si>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</si>
  <si>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A-01-01-04</t>
  </si>
  <si>
    <t>OTROS GASTOS DE PERSONAL - DISTRIBUCIÓN PREVIO CONCEPTO DGPPN</t>
  </si>
  <si>
    <t>A-01-01-04-001</t>
  </si>
  <si>
    <t>Otros gastos de personal</t>
  </si>
  <si>
    <t>A-02</t>
  </si>
  <si>
    <t>ADQUISICIÓN DE BIENES  Y SERVICIOS</t>
  </si>
  <si>
    <t>A-02-01</t>
  </si>
  <si>
    <t>ADQUISICIÓN DE ACTIVOS NO FINANCIEROS</t>
  </si>
  <si>
    <t>A-02-01-01</t>
  </si>
  <si>
    <t>ACTIVOS FIJOS</t>
  </si>
  <si>
    <t>A-02-01-01-003</t>
  </si>
  <si>
    <t>Muebles, instrumentos musicales, artículos de deporte y antigüedades</t>
  </si>
  <si>
    <t>A-02-01-01-004</t>
  </si>
  <si>
    <t>Maquinaria y equipo</t>
  </si>
  <si>
    <t>A-02-02</t>
  </si>
  <si>
    <t>ADQUISICIONES DIFERENTES DE ACTIVOS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</si>
  <si>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</si>
  <si>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</si>
  <si>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</si>
  <si>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</si>
  <si>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</si>
  <si>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</si>
  <si>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A-02-02-02-005</t>
  </si>
  <si>
    <t>Servicios de la construcción</t>
  </si>
  <si>
    <t xml:space="preserve">                          -     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</si>
  <si>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</si>
  <si>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</si>
  <si>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</si>
  <si>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</si>
  <si>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</si>
  <si>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</si>
  <si>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</si>
  <si>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</si>
  <si>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</si>
  <si>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</si>
  <si>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A-03</t>
  </si>
  <si>
    <t>TRANSFERENCIAS CORRIENTES</t>
  </si>
  <si>
    <t>A-03-04</t>
  </si>
  <si>
    <t>PRESTACIONES SOCIALES</t>
  </si>
  <si>
    <t>A-03-04-02</t>
  </si>
  <si>
    <t>PRESTACIONES SOCIALES RELACIONADAS CON EL EMPLEO</t>
  </si>
  <si>
    <t>A-03-04-02-001-002</t>
  </si>
  <si>
    <t>Mesadas pensionales a cargo de la entidad (de pensiones)</t>
  </si>
  <si>
    <t>A-03-04-02-002-002</t>
  </si>
  <si>
    <t>Cuotas partes pensionales a cargo de la entidad (de pensiones)</t>
  </si>
  <si>
    <t>A-03-04-02-004-002</t>
  </si>
  <si>
    <t>Bonos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</si>
  <si>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</si>
  <si>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</si>
  <si>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</si>
  <si>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</si>
  <si>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</si>
  <si>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</si>
  <si>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</si>
  <si>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</si>
  <si>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</si>
  <si>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</si>
  <si>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</si>
  <si>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</si>
  <si>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A-05</t>
  </si>
  <si>
    <t xml:space="preserve">GASTOS DE COMERCIALIZACIÓN Y PRODUCCIÓN </t>
  </si>
  <si>
    <t>A-05-01</t>
  </si>
  <si>
    <t>A-05-01-01</t>
  </si>
  <si>
    <t xml:space="preserve"> MATERIALES Y SUMINISTROS </t>
  </si>
  <si>
    <t>A-05-01-01-000</t>
  </si>
  <si>
    <t xml:space="preserve"> Agricultura, silvicultura y productos de la pesca </t>
  </si>
  <si>
    <t>A-05-01-01-001</t>
  </si>
  <si>
    <t xml:space="preserve"> Minerales; electricidad, gas y agua </t>
  </si>
  <si>
    <t>A-05-01-01-002</t>
  </si>
  <si>
    <t xml:space="preserve">Productos alimenticios, bebidas y tabaco; textiles, prendas de vestir y productos de cuero </t>
  </si>
  <si>
    <t>A-05-01-01-003</t>
  </si>
  <si>
    <t xml:space="preserve"> Otros bienes transportables (excepto productos metálicos, maquinaria y equipo) </t>
  </si>
  <si>
    <t>A-05-01-01-004</t>
  </si>
  <si>
    <t xml:space="preserve"> Productos metálicos, maquinaria y equipo </t>
  </si>
  <si>
    <t>A-05-01-02</t>
  </si>
  <si>
    <t xml:space="preserve">ADQUISICIÓN DE SERVICIOS </t>
  </si>
  <si>
    <t>A-05-01-02-005</t>
  </si>
  <si>
    <t xml:space="preserve">Servicios de la construcción </t>
  </si>
  <si>
    <t>A-05-01-02-006</t>
  </si>
  <si>
    <t xml:space="preserve">Servicios de venta y de distribución; alojamiento; servicios de suministro de comidas y bebidas; servicios de transporte; y servicios de distribución de electricidad, gas y agua </t>
  </si>
  <si>
    <t>A-05-01-02-007</t>
  </si>
  <si>
    <t xml:space="preserve">Servicios financieros y servicios conexos, servicios inmobiliarios y servicios de leasing </t>
  </si>
  <si>
    <t>A-05-01-02-008</t>
  </si>
  <si>
    <t xml:space="preserve">Servicios prestados a las empresas y servicios de producción </t>
  </si>
  <si>
    <t>A-05-01-02-009</t>
  </si>
  <si>
    <t xml:space="preserve">Servicios para la comunidad, sociales y personales </t>
  </si>
  <si>
    <t>A-06</t>
  </si>
  <si>
    <t>ADQUISICIÓN DE ACTIVOS FINANCIEROS</t>
  </si>
  <si>
    <t>A-06-01</t>
  </si>
  <si>
    <t>CONCESIÓN DE PRÉSTAMOS</t>
  </si>
  <si>
    <t>A-06-01-04</t>
  </si>
  <si>
    <t>A personas naturales</t>
  </si>
  <si>
    <t>A-06-01-04-011</t>
  </si>
  <si>
    <t>Préstamos de consumo</t>
  </si>
  <si>
    <t>A-07</t>
  </si>
  <si>
    <t>DISMINUCIÓN DE PASIVOS</t>
  </si>
  <si>
    <t>A-07-01</t>
  </si>
  <si>
    <t>CESANTÍAS</t>
  </si>
  <si>
    <t>A-07-01-01</t>
  </si>
  <si>
    <t>Cesantías definitivas</t>
  </si>
  <si>
    <t>A-07-01-02</t>
  </si>
  <si>
    <t>Cesantías parciales</t>
  </si>
  <si>
    <t>A-08</t>
  </si>
  <si>
    <t>GASTOS POR TRIBUTOS, MULTAS, SANCIONES E INTERESES DE MORA</t>
  </si>
  <si>
    <t>A-08-01</t>
  </si>
  <si>
    <t>IMPUESTOS</t>
  </si>
  <si>
    <t>A-08-01-01</t>
  </si>
  <si>
    <t>IMPUESTOS NACIONALES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</si>
  <si>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</si>
  <si>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</si>
  <si>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</si>
  <si>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</si>
  <si>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</si>
  <si>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</si>
  <si>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</si>
  <si>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</si>
  <si>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C</t>
  </si>
  <si>
    <t>INVERSION</t>
  </si>
  <si>
    <t>C-1502</t>
  </si>
  <si>
    <t>CAPACIDADES DE LAS FUERZAS MILITARE EN SEGURIDAD PUBLICA Y DEFENSA EN EL TERRITORIO NACIONAL</t>
  </si>
  <si>
    <t>INTERSECTORIAL DEFENSA Y SEGURIDAD</t>
  </si>
  <si>
    <t>C-1599-100-3</t>
  </si>
  <si>
    <t>Diseño e implementación del modelo de gestión documental y administración de archivos de la agencia logística de las fuerzas militares  bogotá</t>
  </si>
  <si>
    <t>C-1599</t>
  </si>
  <si>
    <t>FORTALECIMIENTO DE LA GESTION Y DIRECCIÓN DEL SECTOR DEFENSA Y SEGURIDAD</t>
  </si>
  <si>
    <t>C-1599-0100-6</t>
  </si>
  <si>
    <t>Fortalecimiento de la infraestructura logistica regional Tolima grande de la Agencia Logistica de las Fuerzas Militares  Tolima</t>
  </si>
  <si>
    <t>*Presupuesto Aprobado  mediante Ley 2159 del 12 Nov/2021 y Decreto de Liquidación del Presupuesto 1793 del 21 dic/2021</t>
  </si>
  <si>
    <t>*Adiciones Presupuestales realizadas a través de Acuerdos No. 002, 004 y 005</t>
  </si>
  <si>
    <t>Elaboró: Luz Stella Beltran Rodríguez</t>
  </si>
  <si>
    <t>Profesional de Defensa OAPII</t>
  </si>
  <si>
    <t>Agosto 23/2022</t>
  </si>
  <si>
    <t>INGRESO</t>
  </si>
  <si>
    <t xml:space="preserve">NIVEL </t>
  </si>
  <si>
    <t>DESCRIPCIÓN</t>
  </si>
  <si>
    <t>AFORO INICIAL</t>
  </si>
  <si>
    <t>AFORO VIGENTE</t>
  </si>
  <si>
    <t>RECURSOS PROPIOS DE ESTABLECIMIENTOS PÚBLICOS</t>
  </si>
  <si>
    <t>3-1-01-1</t>
  </si>
  <si>
    <t>INGRESOS CORRIENTES</t>
  </si>
  <si>
    <t>3-1-01-1-02</t>
  </si>
  <si>
    <t>INGRESOS NO TRIBUTARIOS</t>
  </si>
  <si>
    <t>3-1-01-1-02-5</t>
  </si>
  <si>
    <t>VENTA DE BIENES Y SERVICIOS</t>
  </si>
  <si>
    <t>TOTAL PRESUPUESTO GASTO ALFM A+C</t>
  </si>
  <si>
    <t>GASTO</t>
  </si>
  <si>
    <t>3-1-01-2</t>
  </si>
  <si>
    <t>RECURSOS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</si>
</sst>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gray125">
        <bgColor theme="9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1" applyFont="1"/>
    <xf numFmtId="164" fontId="3" fillId="0" borderId="4" xfId="1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164" fontId="3" fillId="0" borderId="5" xfId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 wrapText="1"/>
    </xf>
    <xf numFmtId="165" fontId="5" fillId="3" borderId="5" xfId="1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 wrapText="1"/>
    </xf>
    <xf numFmtId="165" fontId="5" fillId="3" borderId="9" xfId="1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165" fontId="5" fillId="0" borderId="9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65" fontId="6" fillId="0" borderId="9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5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165" fontId="7" fillId="0" borderId="9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165" fontId="2" fillId="0" borderId="9" xfId="1" applyNumberFormat="1" applyFont="1" applyBorder="1" applyAlignment="1">
      <alignment horizontal="right" vertical="center"/>
    </xf>
    <xf numFmtId="165" fontId="7" fillId="3" borderId="9" xfId="1" applyNumberFormat="1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165" fontId="7" fillId="4" borderId="9" xfId="1" applyNumberFormat="1" applyFont="1" applyFill="1" applyBorder="1" applyAlignment="1">
      <alignment vertical="center"/>
    </xf>
    <xf numFmtId="165" fontId="7" fillId="0" borderId="9" xfId="1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165" fontId="2" fillId="0" borderId="9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9" xfId="0" applyFont="1" applyBorder="1" applyAlignment="1">
      <alignment horizontal="justify" vertical="center" wrapText="1"/>
    </xf>
    <xf numFmtId="164" fontId="4" fillId="0" borderId="13" xfId="1" applyFont="1" applyFill="1" applyBorder="1" applyAlignment="1"/>
    <xf numFmtId="164" fontId="4" fillId="0" borderId="14" xfId="1" applyFont="1" applyFill="1" applyBorder="1" applyAlignment="1"/>
    <xf numFmtId="0" fontId="2" fillId="0" borderId="15" xfId="0" applyFont="1" applyBorder="1"/>
    <xf numFmtId="0" fontId="0" fillId="0" borderId="0" xfId="0" applyFont="1" applyBorder="1"/>
    <xf numFmtId="165" fontId="1" fillId="0" borderId="0" xfId="1" applyNumberFormat="1" applyFont="1" applyBorder="1"/>
    <xf numFmtId="0" fontId="7" fillId="5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165" fontId="7" fillId="6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left"/>
    </xf>
    <xf numFmtId="0" fontId="7" fillId="3" borderId="9" xfId="0" applyFont="1" applyFill="1" applyBorder="1"/>
    <xf numFmtId="165" fontId="7" fillId="3" borderId="9" xfId="0" applyNumberFormat="1" applyFont="1" applyFill="1" applyBorder="1"/>
    <xf numFmtId="0" fontId="7" fillId="0" borderId="9" xfId="0" applyFont="1" applyBorder="1"/>
    <xf numFmtId="165" fontId="7" fillId="0" borderId="9" xfId="0" applyNumberFormat="1" applyFont="1" applyBorder="1"/>
    <xf numFmtId="0" fontId="2" fillId="0" borderId="9" xfId="0" applyFont="1" applyBorder="1"/>
    <xf numFmtId="165" fontId="2" fillId="0" borderId="9" xfId="0" applyNumberFormat="1" applyFont="1" applyBorder="1"/>
    <xf numFmtId="165" fontId="2" fillId="0" borderId="9" xfId="1" applyNumberFormat="1" applyFont="1" applyBorder="1"/>
    <xf numFmtId="164" fontId="8" fillId="0" borderId="10" xfId="1" applyFont="1" applyFill="1" applyBorder="1" applyAlignment="1">
      <alignment horizontal="center"/>
    </xf>
    <xf numFmtId="164" fontId="8" fillId="0" borderId="11" xfId="1" applyFont="1" applyFill="1" applyBorder="1" applyAlignment="1">
      <alignment horizontal="center"/>
    </xf>
    <xf numFmtId="164" fontId="8" fillId="0" borderId="12" xfId="1" applyFont="1" applyFill="1" applyBorder="1" applyAlignment="1">
      <alignment horizontal="center"/>
    </xf>
    <xf numFmtId="164" fontId="4" fillId="0" borderId="16" xfId="1" applyFont="1" applyFill="1" applyBorder="1" applyAlignment="1">
      <alignment horizontal="center"/>
    </xf>
    <xf numFmtId="164" fontId="4" fillId="0" borderId="17" xfId="1" applyFont="1" applyFill="1" applyBorder="1" applyAlignment="1">
      <alignment horizontal="center"/>
    </xf>
    <xf numFmtId="164" fontId="4" fillId="0" borderId="18" xfId="1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164" fontId="3" fillId="0" borderId="3" xfId="1" applyFont="1" applyFill="1" applyBorder="1" applyAlignment="1">
      <alignment horizontal="center"/>
    </xf>
    <xf numFmtId="164" fontId="4" fillId="0" borderId="4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64" fontId="4" fillId="0" borderId="5" xfId="1" applyFont="1" applyFill="1" applyBorder="1" applyAlignment="1">
      <alignment horizontal="center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5" fontId="5" fillId="0" borderId="9" xfId="1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228600</xdr:rowOff>
    </xdr:from>
    <xdr:to>
      <xdr:col>1</xdr:col>
      <xdr:colOff>1691780</xdr:colOff>
      <xdr:row>3</xdr:row>
      <xdr:rowOff>116621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19100"/>
          <a:ext cx="1615580" cy="402371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1</xdr:row>
      <xdr:rowOff>57150</xdr:rowOff>
    </xdr:from>
    <xdr:to>
      <xdr:col>4</xdr:col>
      <xdr:colOff>1002112</xdr:colOff>
      <xdr:row>4</xdr:row>
      <xdr:rowOff>1200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67700" y="247650"/>
          <a:ext cx="944962" cy="658425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1238250</xdr:colOff>
      <xdr:row>1</xdr:row>
      <xdr:rowOff>19050</xdr:rowOff>
    </xdr:from>
    <xdr:to>
      <xdr:col>4</xdr:col>
      <xdr:colOff>1770380</xdr:colOff>
      <xdr:row>3</xdr:row>
      <xdr:rowOff>163195</xdr:rowOff>
    </xdr:to>
    <xdr:pic>
      <xdr:nvPicPr>
        <xdr:cNvPr id="4" name="Imagen 3" descr="Descripción: LOGO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448800" y="209550"/>
          <a:ext cx="532130" cy="65849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2"/>
  <sheetViews>
    <sheetView tabSelected="1" workbookViewId="0">
      <selection activeCell="D117" sqref="D117"/>
    </sheetView>
  </sheetViews>
  <sheetFormatPr baseColWidth="10" defaultRowHeight="14.25" x14ac:dyDescent="0.2"/>
  <cols>
    <col min="1" max="1" width="11.42578125" style="1"/>
    <col min="2" max="2" width="25.42578125" style="1" customWidth="1"/>
    <col min="3" max="3" width="52.28515625" style="2" customWidth="1"/>
    <col min="4" max="4" width="34" style="2" customWidth="1"/>
    <col min="5" max="5" width="27.7109375" style="1" customWidth="1"/>
    <col min="6" max="6" width="23.140625" style="3" customWidth="1"/>
    <col min="7" max="7" width="15.5703125" style="3" bestFit="1" customWidth="1"/>
    <col min="8" max="8" width="20.85546875" style="3" bestFit="1" customWidth="1"/>
    <col min="9" max="22" width="11.42578125" style="3"/>
    <col min="23" max="16384" width="11.42578125" style="1"/>
  </cols>
  <sheetData>
    <row r="1" spans="2:5" ht="15" thickBot="1" x14ac:dyDescent="0.25"/>
    <row r="2" spans="2:5" ht="20.25" x14ac:dyDescent="0.3">
      <c r="B2" s="63"/>
      <c r="C2" s="64"/>
      <c r="D2" s="64"/>
      <c r="E2" s="65"/>
    </row>
    <row r="3" spans="2:5" ht="20.25" x14ac:dyDescent="0.3">
      <c r="B3" s="4"/>
      <c r="C3" s="5"/>
      <c r="D3" s="5"/>
      <c r="E3" s="6"/>
    </row>
    <row r="4" spans="2:5" ht="15.75" x14ac:dyDescent="0.25">
      <c r="B4" s="66"/>
      <c r="C4" s="67"/>
      <c r="D4" s="67"/>
      <c r="E4" s="68"/>
    </row>
    <row r="5" spans="2:5" ht="15.75" x14ac:dyDescent="0.25">
      <c r="B5" s="66" t="s">
        <v>0</v>
      </c>
      <c r="C5" s="67"/>
      <c r="D5" s="67"/>
      <c r="E5" s="68"/>
    </row>
    <row r="6" spans="2:5" ht="16.5" thickBot="1" x14ac:dyDescent="0.3">
      <c r="B6" s="60" t="s">
        <v>206</v>
      </c>
      <c r="C6" s="61"/>
      <c r="D6" s="61"/>
      <c r="E6" s="62"/>
    </row>
    <row r="7" spans="2:5" ht="15.75" thickBot="1" x14ac:dyDescent="0.25">
      <c r="B7" s="7" t="s">
        <v>1</v>
      </c>
      <c r="C7" s="8" t="s">
        <v>2</v>
      </c>
      <c r="D7" s="8" t="s">
        <v>3</v>
      </c>
      <c r="E7" s="9" t="s">
        <v>4</v>
      </c>
    </row>
    <row r="8" spans="2:5" ht="15" x14ac:dyDescent="0.2">
      <c r="B8" s="10" t="s">
        <v>5</v>
      </c>
      <c r="C8" s="11" t="s">
        <v>6</v>
      </c>
      <c r="D8" s="12">
        <f>D9+D39+D54+D66+D80+D84+D88</f>
        <v>419830253857</v>
      </c>
      <c r="E8" s="12">
        <f>E9+E39+E54+E66+E80+E84+E88</f>
        <v>870056354057</v>
      </c>
    </row>
    <row r="9" spans="2:5" ht="15" x14ac:dyDescent="0.2">
      <c r="B9" s="13" t="s">
        <v>7</v>
      </c>
      <c r="C9" s="14" t="s">
        <v>8</v>
      </c>
      <c r="D9" s="15">
        <f>D10</f>
        <v>51167000000</v>
      </c>
      <c r="E9" s="15">
        <f>E10</f>
        <v>51167000000</v>
      </c>
    </row>
    <row r="10" spans="2:5" ht="21" customHeight="1" x14ac:dyDescent="0.2">
      <c r="B10" s="16" t="s">
        <v>9</v>
      </c>
      <c r="C10" s="17" t="s">
        <v>10</v>
      </c>
      <c r="D10" s="18">
        <f>D11+D21+D30+D37</f>
        <v>51167000000</v>
      </c>
      <c r="E10" s="18">
        <f>E11+E21+E30+E37</f>
        <v>51167000000</v>
      </c>
    </row>
    <row r="11" spans="2:5" ht="15" x14ac:dyDescent="0.2">
      <c r="B11" s="16" t="s">
        <v>11</v>
      </c>
      <c r="C11" s="17" t="s">
        <v>12</v>
      </c>
      <c r="D11" s="18">
        <f>D12</f>
        <v>33398000000</v>
      </c>
      <c r="E11" s="18">
        <f>E12</f>
        <v>32798000000</v>
      </c>
    </row>
    <row r="12" spans="2:5" ht="20.25" customHeight="1" x14ac:dyDescent="0.2">
      <c r="B12" s="17" t="s">
        <v>13</v>
      </c>
      <c r="C12" s="17" t="s">
        <v>14</v>
      </c>
      <c r="D12" s="18">
        <f>SUM(D13:D20)</f>
        <v>33398000000</v>
      </c>
      <c r="E12" s="18">
        <f>SUM(E13:E20)</f>
        <v>32798000000</v>
      </c>
    </row>
    <row r="13" spans="2:5" x14ac:dyDescent="0.2">
      <c r="B13" s="19" t="s">
        <v>15</v>
      </c>
      <c r="C13" s="20" t="s">
        <v>16</v>
      </c>
      <c r="D13" s="21">
        <v>25348000000</v>
      </c>
      <c r="E13" s="21">
        <f>+D13-600000000</f>
        <v>24748000000</v>
      </c>
    </row>
    <row r="14" spans="2:5" x14ac:dyDescent="0.2">
      <c r="B14" s="19" t="s">
        <v>17</v>
      </c>
      <c r="C14" s="20" t="s">
        <v>18</v>
      </c>
      <c r="D14" s="21">
        <v>450000000</v>
      </c>
      <c r="E14" s="21">
        <v>450000000</v>
      </c>
    </row>
    <row r="15" spans="2:5" x14ac:dyDescent="0.2">
      <c r="B15" s="19" t="s">
        <v>19</v>
      </c>
      <c r="C15" s="20" t="s">
        <v>20</v>
      </c>
      <c r="D15" s="21">
        <v>600000000</v>
      </c>
      <c r="E15" s="21">
        <v>600000000</v>
      </c>
    </row>
    <row r="16" spans="2:5" x14ac:dyDescent="0.2">
      <c r="B16" s="19" t="s">
        <v>21</v>
      </c>
      <c r="C16" s="20" t="s">
        <v>22</v>
      </c>
      <c r="D16" s="21">
        <v>650000000</v>
      </c>
      <c r="E16" s="21">
        <v>650000000</v>
      </c>
    </row>
    <row r="17" spans="2:5" x14ac:dyDescent="0.2">
      <c r="B17" s="19" t="s">
        <v>23</v>
      </c>
      <c r="C17" s="20" t="s">
        <v>24</v>
      </c>
      <c r="D17" s="21">
        <v>1250000000</v>
      </c>
      <c r="E17" s="21">
        <v>1250000000</v>
      </c>
    </row>
    <row r="18" spans="2:5" x14ac:dyDescent="0.2">
      <c r="B18" s="19" t="s">
        <v>25</v>
      </c>
      <c r="C18" s="20" t="s">
        <v>26</v>
      </c>
      <c r="D18" s="21">
        <v>1000000000</v>
      </c>
      <c r="E18" s="21">
        <v>1000000000</v>
      </c>
    </row>
    <row r="19" spans="2:5" x14ac:dyDescent="0.2">
      <c r="B19" s="19" t="s">
        <v>27</v>
      </c>
      <c r="C19" s="20" t="s">
        <v>28</v>
      </c>
      <c r="D19" s="21">
        <v>2600000000</v>
      </c>
      <c r="E19" s="21">
        <v>2600000000</v>
      </c>
    </row>
    <row r="20" spans="2:5" x14ac:dyDescent="0.2">
      <c r="B20" s="19" t="s">
        <v>29</v>
      </c>
      <c r="C20" s="20" t="s">
        <v>30</v>
      </c>
      <c r="D20" s="21">
        <v>1500000000</v>
      </c>
      <c r="E20" s="21">
        <v>1500000000</v>
      </c>
    </row>
    <row r="21" spans="2:5" x14ac:dyDescent="0.2">
      <c r="B21" s="69" t="s">
        <v>31</v>
      </c>
      <c r="C21" s="70" t="s">
        <v>32</v>
      </c>
      <c r="D21" s="71">
        <f>SUM(D23:D29)</f>
        <v>12585000000</v>
      </c>
      <c r="E21" s="71">
        <f>SUM(E23:E29)</f>
        <v>12585000000</v>
      </c>
    </row>
    <row r="22" spans="2:5" x14ac:dyDescent="0.2">
      <c r="B22" s="69"/>
      <c r="C22" s="70"/>
      <c r="D22" s="71"/>
      <c r="E22" s="71"/>
    </row>
    <row r="23" spans="2:5" x14ac:dyDescent="0.2">
      <c r="B23" s="19" t="s">
        <v>33</v>
      </c>
      <c r="C23" s="20" t="s">
        <v>34</v>
      </c>
      <c r="D23" s="21">
        <v>3500000000</v>
      </c>
      <c r="E23" s="21">
        <v>3500000000</v>
      </c>
    </row>
    <row r="24" spans="2:5" x14ac:dyDescent="0.2">
      <c r="B24" s="19" t="s">
        <v>35</v>
      </c>
      <c r="C24" s="20" t="s">
        <v>36</v>
      </c>
      <c r="D24" s="21">
        <v>2500000000</v>
      </c>
      <c r="E24" s="21">
        <v>2500000000</v>
      </c>
    </row>
    <row r="25" spans="2:5" x14ac:dyDescent="0.2">
      <c r="B25" s="19" t="s">
        <v>37</v>
      </c>
      <c r="C25" s="20" t="s">
        <v>38</v>
      </c>
      <c r="D25" s="21">
        <v>2800000000</v>
      </c>
      <c r="E25" s="21">
        <v>2800000000</v>
      </c>
    </row>
    <row r="26" spans="2:5" x14ac:dyDescent="0.2">
      <c r="B26" s="19" t="s">
        <v>39</v>
      </c>
      <c r="C26" s="20" t="s">
        <v>40</v>
      </c>
      <c r="D26" s="21">
        <v>1200000000</v>
      </c>
      <c r="E26" s="21">
        <v>1200000000</v>
      </c>
    </row>
    <row r="27" spans="2:5" x14ac:dyDescent="0.2">
      <c r="B27" s="19" t="s">
        <v>41</v>
      </c>
      <c r="C27" s="20" t="s">
        <v>42</v>
      </c>
      <c r="D27" s="21">
        <v>950000000</v>
      </c>
      <c r="E27" s="21">
        <v>950000000</v>
      </c>
    </row>
    <row r="28" spans="2:5" x14ac:dyDescent="0.2">
      <c r="B28" s="19" t="s">
        <v>43</v>
      </c>
      <c r="C28" s="20" t="s">
        <v>44</v>
      </c>
      <c r="D28" s="21">
        <v>950000000</v>
      </c>
      <c r="E28" s="21">
        <v>950000000</v>
      </c>
    </row>
    <row r="29" spans="2:5" x14ac:dyDescent="0.2">
      <c r="B29" s="19" t="s">
        <v>45</v>
      </c>
      <c r="C29" s="20" t="s">
        <v>46</v>
      </c>
      <c r="D29" s="21">
        <v>685000000</v>
      </c>
      <c r="E29" s="21">
        <v>685000000</v>
      </c>
    </row>
    <row r="30" spans="2:5" ht="36.75" customHeight="1" x14ac:dyDescent="0.2">
      <c r="B30" s="22" t="s">
        <v>47</v>
      </c>
      <c r="C30" s="17" t="s">
        <v>48</v>
      </c>
      <c r="D30" s="18">
        <f>SUM(D31:D36)</f>
        <v>2887000000</v>
      </c>
      <c r="E30" s="18">
        <f>SUM(E31:E36)</f>
        <v>3487000000</v>
      </c>
    </row>
    <row r="31" spans="2:5" x14ac:dyDescent="0.2">
      <c r="B31" s="19" t="s">
        <v>49</v>
      </c>
      <c r="C31" s="20" t="s">
        <v>50</v>
      </c>
      <c r="D31" s="21">
        <v>1727000000</v>
      </c>
      <c r="E31" s="21">
        <v>1727000000</v>
      </c>
    </row>
    <row r="32" spans="2:5" x14ac:dyDescent="0.2">
      <c r="B32" s="19" t="s">
        <v>51</v>
      </c>
      <c r="C32" s="20" t="s">
        <v>52</v>
      </c>
      <c r="D32" s="21">
        <v>0</v>
      </c>
      <c r="E32" s="21">
        <v>600000000</v>
      </c>
    </row>
    <row r="33" spans="2:5" x14ac:dyDescent="0.2">
      <c r="B33" s="19" t="s">
        <v>53</v>
      </c>
      <c r="C33" s="20" t="s">
        <v>54</v>
      </c>
      <c r="D33" s="21">
        <v>160000000</v>
      </c>
      <c r="E33" s="21">
        <v>160000000</v>
      </c>
    </row>
    <row r="34" spans="2:5" x14ac:dyDescent="0.2">
      <c r="B34" s="19" t="s">
        <v>55</v>
      </c>
      <c r="C34" s="20" t="s">
        <v>56</v>
      </c>
      <c r="D34" s="21">
        <v>490000000</v>
      </c>
      <c r="E34" s="21">
        <v>490000000</v>
      </c>
    </row>
    <row r="35" spans="2:5" x14ac:dyDescent="0.2">
      <c r="B35" s="19" t="s">
        <v>57</v>
      </c>
      <c r="C35" s="20" t="s">
        <v>58</v>
      </c>
      <c r="D35" s="21">
        <v>440000000</v>
      </c>
      <c r="E35" s="21">
        <v>440000000</v>
      </c>
    </row>
    <row r="36" spans="2:5" x14ac:dyDescent="0.2">
      <c r="B36" s="19" t="s">
        <v>59</v>
      </c>
      <c r="C36" s="20" t="s">
        <v>60</v>
      </c>
      <c r="D36" s="21">
        <v>70000000</v>
      </c>
      <c r="E36" s="21">
        <v>70000000</v>
      </c>
    </row>
    <row r="37" spans="2:5" ht="30" x14ac:dyDescent="0.2">
      <c r="B37" s="23" t="s">
        <v>61</v>
      </c>
      <c r="C37" s="24" t="s">
        <v>62</v>
      </c>
      <c r="D37" s="18">
        <f>D38</f>
        <v>2297000000</v>
      </c>
      <c r="E37" s="18">
        <f>E38</f>
        <v>2297000000</v>
      </c>
    </row>
    <row r="38" spans="2:5" x14ac:dyDescent="0.2">
      <c r="B38" s="25" t="s">
        <v>63</v>
      </c>
      <c r="C38" s="26" t="s">
        <v>64</v>
      </c>
      <c r="D38" s="21">
        <v>2297000000</v>
      </c>
      <c r="E38" s="21">
        <v>2297000000</v>
      </c>
    </row>
    <row r="39" spans="2:5" ht="15" x14ac:dyDescent="0.2">
      <c r="B39" s="13" t="s">
        <v>65</v>
      </c>
      <c r="C39" s="27" t="s">
        <v>66</v>
      </c>
      <c r="D39" s="15">
        <f>D40+D44</f>
        <v>13341000000</v>
      </c>
      <c r="E39" s="15">
        <f>E40+E44</f>
        <v>13341000000</v>
      </c>
    </row>
    <row r="40" spans="2:5" ht="15" x14ac:dyDescent="0.2">
      <c r="B40" s="16" t="s">
        <v>67</v>
      </c>
      <c r="C40" s="24" t="s">
        <v>68</v>
      </c>
      <c r="D40" s="28">
        <f>D43</f>
        <v>617000000</v>
      </c>
      <c r="E40" s="28">
        <f>E41</f>
        <v>757319099</v>
      </c>
    </row>
    <row r="41" spans="2:5" ht="15" x14ac:dyDescent="0.2">
      <c r="B41" s="16" t="s">
        <v>69</v>
      </c>
      <c r="C41" s="24" t="s">
        <v>70</v>
      </c>
      <c r="D41" s="18"/>
      <c r="E41" s="18">
        <f>+E42+E43</f>
        <v>757319099</v>
      </c>
    </row>
    <row r="42" spans="2:5" ht="28.5" x14ac:dyDescent="0.2">
      <c r="B42" s="25" t="s">
        <v>71</v>
      </c>
      <c r="C42" s="26" t="s">
        <v>72</v>
      </c>
      <c r="D42" s="21">
        <v>0</v>
      </c>
      <c r="E42" s="21">
        <v>172101104</v>
      </c>
    </row>
    <row r="43" spans="2:5" x14ac:dyDescent="0.2">
      <c r="B43" s="25" t="s">
        <v>73</v>
      </c>
      <c r="C43" s="26" t="s">
        <v>74</v>
      </c>
      <c r="D43" s="21">
        <v>617000000</v>
      </c>
      <c r="E43" s="21">
        <v>585217995</v>
      </c>
    </row>
    <row r="44" spans="2:5" ht="15" x14ac:dyDescent="0.2">
      <c r="B44" s="23" t="s">
        <v>75</v>
      </c>
      <c r="C44" s="24" t="s">
        <v>76</v>
      </c>
      <c r="D44" s="18">
        <f>SUM(D45:D53)</f>
        <v>12724000000</v>
      </c>
      <c r="E44" s="18">
        <f>SUM(E45:E53)</f>
        <v>12583680901</v>
      </c>
    </row>
    <row r="45" spans="2:5" ht="28.5" x14ac:dyDescent="0.2">
      <c r="B45" s="29" t="s">
        <v>77</v>
      </c>
      <c r="C45" s="26" t="s">
        <v>78</v>
      </c>
      <c r="D45" s="30">
        <v>435000000</v>
      </c>
      <c r="E45" s="21">
        <v>114432944.58</v>
      </c>
    </row>
    <row r="46" spans="2:5" ht="28.5" x14ac:dyDescent="0.2">
      <c r="B46" s="29" t="s">
        <v>79</v>
      </c>
      <c r="C46" s="26" t="s">
        <v>80</v>
      </c>
      <c r="D46" s="30">
        <v>557000000</v>
      </c>
      <c r="E46" s="21">
        <v>785465498</v>
      </c>
    </row>
    <row r="47" spans="2:5" x14ac:dyDescent="0.2">
      <c r="B47" s="29" t="s">
        <v>81</v>
      </c>
      <c r="C47" s="26" t="s">
        <v>82</v>
      </c>
      <c r="D47" s="30">
        <v>1539000000</v>
      </c>
      <c r="E47" s="21">
        <v>83770917</v>
      </c>
    </row>
    <row r="48" spans="2:5" x14ac:dyDescent="0.2">
      <c r="B48" s="29" t="s">
        <v>83</v>
      </c>
      <c r="C48" s="26" t="s">
        <v>84</v>
      </c>
      <c r="D48" s="30" t="s">
        <v>85</v>
      </c>
      <c r="E48" s="21">
        <v>105537459.56</v>
      </c>
    </row>
    <row r="49" spans="2:5" ht="42.75" x14ac:dyDescent="0.2">
      <c r="B49" s="29" t="s">
        <v>86</v>
      </c>
      <c r="C49" s="26" t="s">
        <v>87</v>
      </c>
      <c r="D49" s="30">
        <v>866000000</v>
      </c>
      <c r="E49" s="21">
        <v>840678229.09000003</v>
      </c>
    </row>
    <row r="50" spans="2:5" ht="28.5" x14ac:dyDescent="0.2">
      <c r="B50" s="29" t="s">
        <v>88</v>
      </c>
      <c r="C50" s="26" t="s">
        <v>89</v>
      </c>
      <c r="D50" s="30">
        <v>3921000000</v>
      </c>
      <c r="E50" s="21">
        <v>3848126900</v>
      </c>
    </row>
    <row r="51" spans="2:5" ht="28.5" x14ac:dyDescent="0.2">
      <c r="B51" s="29" t="s">
        <v>90</v>
      </c>
      <c r="C51" s="26" t="s">
        <v>91</v>
      </c>
      <c r="D51" s="30">
        <v>3864000000</v>
      </c>
      <c r="E51" s="21">
        <v>5408574484.3099995</v>
      </c>
    </row>
    <row r="52" spans="2:5" x14ac:dyDescent="0.2">
      <c r="B52" s="29" t="s">
        <v>92</v>
      </c>
      <c r="C52" s="26" t="s">
        <v>93</v>
      </c>
      <c r="D52" s="30">
        <v>1042000000</v>
      </c>
      <c r="E52" s="21">
        <v>825094468.46000004</v>
      </c>
    </row>
    <row r="53" spans="2:5" x14ac:dyDescent="0.2">
      <c r="B53" s="29" t="s">
        <v>94</v>
      </c>
      <c r="C53" s="26" t="s">
        <v>95</v>
      </c>
      <c r="D53" s="30">
        <v>500000000</v>
      </c>
      <c r="E53" s="21">
        <v>572000000</v>
      </c>
    </row>
    <row r="54" spans="2:5" ht="15" x14ac:dyDescent="0.2">
      <c r="B54" s="13" t="s">
        <v>96</v>
      </c>
      <c r="C54" s="27" t="s">
        <v>97</v>
      </c>
      <c r="D54" s="31">
        <f>D55+D62</f>
        <v>7700000000</v>
      </c>
      <c r="E54" s="31">
        <f>E55+E62</f>
        <v>7700000000</v>
      </c>
    </row>
    <row r="55" spans="2:5" ht="15" x14ac:dyDescent="0.2">
      <c r="B55" s="16" t="s">
        <v>98</v>
      </c>
      <c r="C55" s="24" t="s">
        <v>99</v>
      </c>
      <c r="D55" s="28">
        <f>D56</f>
        <v>5700000000</v>
      </c>
      <c r="E55" s="28">
        <f>E56</f>
        <v>5700000000</v>
      </c>
    </row>
    <row r="56" spans="2:5" ht="30" x14ac:dyDescent="0.2">
      <c r="B56" s="16" t="s">
        <v>100</v>
      </c>
      <c r="C56" s="24" t="s">
        <v>101</v>
      </c>
      <c r="D56" s="28">
        <f>SUM(D57:D61)</f>
        <v>5700000000</v>
      </c>
      <c r="E56" s="28">
        <f>SUM(E57:E61)</f>
        <v>5700000000</v>
      </c>
    </row>
    <row r="57" spans="2:5" ht="28.5" x14ac:dyDescent="0.2">
      <c r="B57" s="29" t="s">
        <v>102</v>
      </c>
      <c r="C57" s="26" t="s">
        <v>103</v>
      </c>
      <c r="D57" s="30">
        <v>1707000000</v>
      </c>
      <c r="E57" s="30">
        <v>1707000000</v>
      </c>
    </row>
    <row r="58" spans="2:5" ht="28.5" x14ac:dyDescent="0.2">
      <c r="B58" s="29" t="s">
        <v>104</v>
      </c>
      <c r="C58" s="26" t="s">
        <v>105</v>
      </c>
      <c r="D58" s="30">
        <v>50000000</v>
      </c>
      <c r="E58" s="30">
        <v>50000000</v>
      </c>
    </row>
    <row r="59" spans="2:5" ht="28.5" x14ac:dyDescent="0.2">
      <c r="B59" s="29" t="s">
        <v>106</v>
      </c>
      <c r="C59" s="26" t="s">
        <v>107</v>
      </c>
      <c r="D59" s="30">
        <v>3751000000</v>
      </c>
      <c r="E59" s="30">
        <v>3751000000</v>
      </c>
    </row>
    <row r="60" spans="2:5" x14ac:dyDescent="0.2">
      <c r="B60" s="29" t="s">
        <v>108</v>
      </c>
      <c r="C60" s="26" t="s">
        <v>109</v>
      </c>
      <c r="D60" s="30">
        <v>92000000</v>
      </c>
      <c r="E60" s="30">
        <v>92000000</v>
      </c>
    </row>
    <row r="61" spans="2:5" ht="28.5" x14ac:dyDescent="0.2">
      <c r="B61" s="29" t="s">
        <v>110</v>
      </c>
      <c r="C61" s="26" t="s">
        <v>111</v>
      </c>
      <c r="D61" s="30">
        <v>100000000</v>
      </c>
      <c r="E61" s="30">
        <v>100000000</v>
      </c>
    </row>
    <row r="62" spans="2:5" ht="15" x14ac:dyDescent="0.2">
      <c r="B62" s="23" t="s">
        <v>112</v>
      </c>
      <c r="C62" s="24" t="s">
        <v>113</v>
      </c>
      <c r="D62" s="18">
        <f>D63</f>
        <v>2000000000</v>
      </c>
      <c r="E62" s="18">
        <f>E63</f>
        <v>2000000000</v>
      </c>
    </row>
    <row r="63" spans="2:5" ht="15" x14ac:dyDescent="0.2">
      <c r="B63" s="23" t="s">
        <v>114</v>
      </c>
      <c r="C63" s="24" t="s">
        <v>115</v>
      </c>
      <c r="D63" s="28">
        <f>SUM(D64:D65)</f>
        <v>2000000000</v>
      </c>
      <c r="E63" s="28">
        <f>SUM(E64:E65)</f>
        <v>2000000000</v>
      </c>
    </row>
    <row r="64" spans="2:5" x14ac:dyDescent="0.2">
      <c r="B64" s="29" t="s">
        <v>116</v>
      </c>
      <c r="C64" s="26" t="s">
        <v>117</v>
      </c>
      <c r="D64" s="30">
        <v>1700000000</v>
      </c>
      <c r="E64" s="30">
        <v>1700000000</v>
      </c>
    </row>
    <row r="65" spans="2:5" x14ac:dyDescent="0.2">
      <c r="B65" s="29" t="s">
        <v>118</v>
      </c>
      <c r="C65" s="26" t="s">
        <v>119</v>
      </c>
      <c r="D65" s="30">
        <v>300000000</v>
      </c>
      <c r="E65" s="30">
        <v>300000000</v>
      </c>
    </row>
    <row r="66" spans="2:5" ht="30" x14ac:dyDescent="0.2">
      <c r="B66" s="13" t="s">
        <v>120</v>
      </c>
      <c r="C66" s="27" t="s">
        <v>121</v>
      </c>
      <c r="D66" s="31">
        <f>D67</f>
        <v>320236253857</v>
      </c>
      <c r="E66" s="31">
        <f>E67</f>
        <v>782442354057</v>
      </c>
    </row>
    <row r="67" spans="2:5" ht="30" x14ac:dyDescent="0.2">
      <c r="B67" s="16" t="s">
        <v>122</v>
      </c>
      <c r="C67" s="24" t="s">
        <v>121</v>
      </c>
      <c r="D67" s="28">
        <f>D68+D74</f>
        <v>320236253857</v>
      </c>
      <c r="E67" s="28">
        <f>E68+E74</f>
        <v>782442354057</v>
      </c>
    </row>
    <row r="68" spans="2:5" ht="15" x14ac:dyDescent="0.2">
      <c r="B68" s="16" t="s">
        <v>123</v>
      </c>
      <c r="C68" s="24" t="s">
        <v>124</v>
      </c>
      <c r="D68" s="28">
        <f>SUM(D69:D73)</f>
        <v>300037306857</v>
      </c>
      <c r="E68" s="28">
        <f>SUM(E69:E73)</f>
        <v>660856680930.5</v>
      </c>
    </row>
    <row r="69" spans="2:5" x14ac:dyDescent="0.2">
      <c r="B69" s="29" t="s">
        <v>125</v>
      </c>
      <c r="C69" s="26" t="s">
        <v>126</v>
      </c>
      <c r="D69" s="30">
        <v>109500000000</v>
      </c>
      <c r="E69" s="30">
        <v>266694439163.76999</v>
      </c>
    </row>
    <row r="70" spans="2:5" x14ac:dyDescent="0.2">
      <c r="B70" s="29" t="s">
        <v>127</v>
      </c>
      <c r="C70" s="26" t="s">
        <v>128</v>
      </c>
      <c r="D70" s="30">
        <v>780000000</v>
      </c>
      <c r="E70" s="30">
        <v>1785637221</v>
      </c>
    </row>
    <row r="71" spans="2:5" ht="28.5" x14ac:dyDescent="0.2">
      <c r="B71" s="29" t="s">
        <v>129</v>
      </c>
      <c r="C71" s="26" t="s">
        <v>130</v>
      </c>
      <c r="D71" s="30">
        <v>167102396857</v>
      </c>
      <c r="E71" s="30">
        <v>331303329358.76001</v>
      </c>
    </row>
    <row r="72" spans="2:5" ht="28.5" x14ac:dyDescent="0.2">
      <c r="B72" s="29" t="s">
        <v>131</v>
      </c>
      <c r="C72" s="26" t="s">
        <v>132</v>
      </c>
      <c r="D72" s="30">
        <v>20736851000</v>
      </c>
      <c r="E72" s="30">
        <v>58442006334.449997</v>
      </c>
    </row>
    <row r="73" spans="2:5" x14ac:dyDescent="0.2">
      <c r="B73" s="29" t="s">
        <v>133</v>
      </c>
      <c r="C73" s="26" t="s">
        <v>134</v>
      </c>
      <c r="D73" s="30">
        <v>1918059000</v>
      </c>
      <c r="E73" s="30">
        <v>2631268852.52</v>
      </c>
    </row>
    <row r="74" spans="2:5" ht="15" x14ac:dyDescent="0.2">
      <c r="B74" s="23" t="s">
        <v>135</v>
      </c>
      <c r="C74" s="24" t="s">
        <v>136</v>
      </c>
      <c r="D74" s="28">
        <f>SUM(D75:D79)</f>
        <v>20198947000</v>
      </c>
      <c r="E74" s="28">
        <f>SUM(E75:E79)</f>
        <v>121585673126.5</v>
      </c>
    </row>
    <row r="75" spans="2:5" x14ac:dyDescent="0.2">
      <c r="B75" s="29" t="s">
        <v>137</v>
      </c>
      <c r="C75" s="26" t="s">
        <v>138</v>
      </c>
      <c r="D75" s="30">
        <v>3310000000</v>
      </c>
      <c r="E75" s="30">
        <v>506389647.5</v>
      </c>
    </row>
    <row r="76" spans="2:5" ht="57" x14ac:dyDescent="0.2">
      <c r="B76" s="29" t="s">
        <v>139</v>
      </c>
      <c r="C76" s="26" t="s">
        <v>140</v>
      </c>
      <c r="D76" s="30">
        <v>3252000000</v>
      </c>
      <c r="E76" s="30">
        <v>5480248715</v>
      </c>
    </row>
    <row r="77" spans="2:5" ht="28.5" x14ac:dyDescent="0.2">
      <c r="B77" s="29" t="s">
        <v>141</v>
      </c>
      <c r="C77" s="26" t="s">
        <v>142</v>
      </c>
      <c r="D77" s="30">
        <v>2740000000</v>
      </c>
      <c r="E77" s="30">
        <v>5986528844.79</v>
      </c>
    </row>
    <row r="78" spans="2:5" ht="28.5" x14ac:dyDescent="0.2">
      <c r="B78" s="29" t="s">
        <v>143</v>
      </c>
      <c r="C78" s="26" t="s">
        <v>144</v>
      </c>
      <c r="D78" s="30">
        <v>9956947000</v>
      </c>
      <c r="E78" s="30">
        <v>108481621494.21001</v>
      </c>
    </row>
    <row r="79" spans="2:5" x14ac:dyDescent="0.2">
      <c r="B79" s="29" t="s">
        <v>145</v>
      </c>
      <c r="C79" s="26" t="s">
        <v>146</v>
      </c>
      <c r="D79" s="30">
        <v>940000000</v>
      </c>
      <c r="E79" s="30">
        <v>1130884425</v>
      </c>
    </row>
    <row r="80" spans="2:5" ht="15" x14ac:dyDescent="0.2">
      <c r="B80" s="13" t="s">
        <v>147</v>
      </c>
      <c r="C80" s="27" t="s">
        <v>148</v>
      </c>
      <c r="D80" s="31">
        <f t="shared" ref="D80:E82" si="0">D81</f>
        <v>24000000000</v>
      </c>
      <c r="E80" s="31">
        <f t="shared" si="0"/>
        <v>12000000000</v>
      </c>
    </row>
    <row r="81" spans="2:5" ht="15" x14ac:dyDescent="0.2">
      <c r="B81" s="16" t="s">
        <v>149</v>
      </c>
      <c r="C81" s="24" t="s">
        <v>150</v>
      </c>
      <c r="D81" s="28">
        <f t="shared" si="0"/>
        <v>24000000000</v>
      </c>
      <c r="E81" s="28">
        <f t="shared" si="0"/>
        <v>12000000000</v>
      </c>
    </row>
    <row r="82" spans="2:5" x14ac:dyDescent="0.2">
      <c r="B82" s="25" t="s">
        <v>151</v>
      </c>
      <c r="C82" s="26" t="s">
        <v>152</v>
      </c>
      <c r="D82" s="30">
        <f t="shared" si="0"/>
        <v>24000000000</v>
      </c>
      <c r="E82" s="30">
        <f t="shared" si="0"/>
        <v>12000000000</v>
      </c>
    </row>
    <row r="83" spans="2:5" x14ac:dyDescent="0.2">
      <c r="B83" s="29" t="s">
        <v>153</v>
      </c>
      <c r="C83" s="26" t="s">
        <v>154</v>
      </c>
      <c r="D83" s="30">
        <v>24000000000</v>
      </c>
      <c r="E83" s="30">
        <v>12000000000</v>
      </c>
    </row>
    <row r="84" spans="2:5" ht="15" x14ac:dyDescent="0.2">
      <c r="B84" s="16" t="s">
        <v>155</v>
      </c>
      <c r="C84" s="24" t="s">
        <v>156</v>
      </c>
      <c r="D84" s="18">
        <f>D85</f>
        <v>2040000000</v>
      </c>
      <c r="E84" s="18">
        <f>E85</f>
        <v>2040000000</v>
      </c>
    </row>
    <row r="85" spans="2:5" ht="15" x14ac:dyDescent="0.2">
      <c r="B85" s="16" t="s">
        <v>157</v>
      </c>
      <c r="C85" s="24" t="s">
        <v>158</v>
      </c>
      <c r="D85" s="18">
        <f>SUM(D86:D87)</f>
        <v>2040000000</v>
      </c>
      <c r="E85" s="18">
        <f>SUM(E86:E87)</f>
        <v>2040000000</v>
      </c>
    </row>
    <row r="86" spans="2:5" x14ac:dyDescent="0.2">
      <c r="B86" s="25" t="s">
        <v>159</v>
      </c>
      <c r="C86" s="26" t="s">
        <v>160</v>
      </c>
      <c r="D86" s="30">
        <v>1200000000</v>
      </c>
      <c r="E86" s="30">
        <v>1200000000</v>
      </c>
    </row>
    <row r="87" spans="2:5" x14ac:dyDescent="0.2">
      <c r="B87" s="29" t="s">
        <v>161</v>
      </c>
      <c r="C87" s="26" t="s">
        <v>162</v>
      </c>
      <c r="D87" s="30">
        <v>840000000</v>
      </c>
      <c r="E87" s="30">
        <v>840000000</v>
      </c>
    </row>
    <row r="88" spans="2:5" ht="30" x14ac:dyDescent="0.2">
      <c r="B88" s="13" t="s">
        <v>163</v>
      </c>
      <c r="C88" s="27" t="s">
        <v>164</v>
      </c>
      <c r="D88" s="15">
        <f>D89+D93</f>
        <v>1346000000</v>
      </c>
      <c r="E88" s="15">
        <f>E89+E93</f>
        <v>1366000000</v>
      </c>
    </row>
    <row r="89" spans="2:5" ht="15" x14ac:dyDescent="0.2">
      <c r="B89" s="16" t="s">
        <v>165</v>
      </c>
      <c r="C89" s="24" t="s">
        <v>166</v>
      </c>
      <c r="D89" s="18">
        <f>D90</f>
        <v>232000000</v>
      </c>
      <c r="E89" s="18">
        <f>E90</f>
        <v>252000000</v>
      </c>
    </row>
    <row r="90" spans="2:5" ht="15" x14ac:dyDescent="0.2">
      <c r="B90" s="16" t="s">
        <v>167</v>
      </c>
      <c r="C90" s="24" t="s">
        <v>168</v>
      </c>
      <c r="D90" s="18">
        <f>SUM(D91:D92)</f>
        <v>232000000</v>
      </c>
      <c r="E90" s="18">
        <f>SUM(E91:E92)</f>
        <v>252000000</v>
      </c>
    </row>
    <row r="91" spans="2:5" x14ac:dyDescent="0.2">
      <c r="B91" s="29" t="s">
        <v>169</v>
      </c>
      <c r="C91" s="26" t="s">
        <v>170</v>
      </c>
      <c r="D91" s="30">
        <v>200000000</v>
      </c>
      <c r="E91" s="30">
        <v>247281166</v>
      </c>
    </row>
    <row r="92" spans="2:5" x14ac:dyDescent="0.2">
      <c r="B92" s="29" t="s">
        <v>171</v>
      </c>
      <c r="C92" s="26" t="s">
        <v>172</v>
      </c>
      <c r="D92" s="30">
        <v>32000000</v>
      </c>
      <c r="E92" s="30">
        <v>4718834</v>
      </c>
    </row>
    <row r="93" spans="2:5" ht="15" x14ac:dyDescent="0.2">
      <c r="B93" s="23" t="s">
        <v>173</v>
      </c>
      <c r="C93" s="24" t="s">
        <v>174</v>
      </c>
      <c r="D93" s="18">
        <f>D94</f>
        <v>1114000000</v>
      </c>
      <c r="E93" s="18">
        <f>E94</f>
        <v>1114000000</v>
      </c>
    </row>
    <row r="94" spans="2:5" x14ac:dyDescent="0.2">
      <c r="B94" s="29" t="s">
        <v>175</v>
      </c>
      <c r="C94" s="26" t="s">
        <v>176</v>
      </c>
      <c r="D94" s="30">
        <v>1114000000</v>
      </c>
      <c r="E94" s="30">
        <v>1114000000</v>
      </c>
    </row>
    <row r="95" spans="2:5" ht="15" x14ac:dyDescent="0.2">
      <c r="B95" s="32" t="s">
        <v>177</v>
      </c>
      <c r="C95" s="33" t="s">
        <v>178</v>
      </c>
      <c r="D95" s="34">
        <f>+D96+D99</f>
        <v>7170000000</v>
      </c>
      <c r="E95" s="34">
        <f>+E96+E99</f>
        <v>7170000000</v>
      </c>
    </row>
    <row r="96" spans="2:5" ht="45" x14ac:dyDescent="0.2">
      <c r="B96" s="23" t="s">
        <v>179</v>
      </c>
      <c r="C96" s="22" t="s">
        <v>180</v>
      </c>
      <c r="D96" s="35">
        <f>+D97</f>
        <v>1670000000</v>
      </c>
      <c r="E96" s="35">
        <f>+E97</f>
        <v>1670000000</v>
      </c>
    </row>
    <row r="97" spans="2:5" ht="15" x14ac:dyDescent="0.2">
      <c r="B97" s="36">
        <v>100</v>
      </c>
      <c r="C97" s="22" t="s">
        <v>181</v>
      </c>
      <c r="D97" s="35">
        <f>+D98</f>
        <v>1670000000</v>
      </c>
      <c r="E97" s="35">
        <f>+E98</f>
        <v>1670000000</v>
      </c>
    </row>
    <row r="98" spans="2:5" ht="42.75" x14ac:dyDescent="0.2">
      <c r="B98" s="29" t="s">
        <v>182</v>
      </c>
      <c r="C98" s="37" t="s">
        <v>183</v>
      </c>
      <c r="D98" s="38">
        <v>1670000000</v>
      </c>
      <c r="E98" s="38">
        <v>1670000000</v>
      </c>
    </row>
    <row r="99" spans="2:5" ht="45" x14ac:dyDescent="0.2">
      <c r="B99" s="23" t="s">
        <v>184</v>
      </c>
      <c r="C99" s="22" t="s">
        <v>185</v>
      </c>
      <c r="D99" s="35">
        <f>D100</f>
        <v>5500000000</v>
      </c>
      <c r="E99" s="35">
        <f>E100</f>
        <v>5500000000</v>
      </c>
    </row>
    <row r="100" spans="2:5" ht="15" x14ac:dyDescent="0.2">
      <c r="B100" s="36">
        <v>100</v>
      </c>
      <c r="C100" s="22" t="s">
        <v>181</v>
      </c>
      <c r="D100" s="35">
        <f>D101</f>
        <v>5500000000</v>
      </c>
      <c r="E100" s="35">
        <f>E101</f>
        <v>5500000000</v>
      </c>
    </row>
    <row r="101" spans="2:5" ht="42.75" x14ac:dyDescent="0.2">
      <c r="B101" s="29" t="s">
        <v>186</v>
      </c>
      <c r="C101" s="37" t="s">
        <v>187</v>
      </c>
      <c r="D101" s="38">
        <v>5500000000</v>
      </c>
      <c r="E101" s="38">
        <v>5500000000</v>
      </c>
    </row>
    <row r="102" spans="2:5" ht="15" x14ac:dyDescent="0.2">
      <c r="B102" s="39"/>
      <c r="C102" s="40" t="s">
        <v>205</v>
      </c>
      <c r="D102" s="35">
        <f>D8+D95</f>
        <v>427000253857</v>
      </c>
      <c r="E102" s="35">
        <f>E8+E95</f>
        <v>877226354057</v>
      </c>
    </row>
    <row r="103" spans="2:5" ht="15" x14ac:dyDescent="0.25">
      <c r="B103" s="57" t="s">
        <v>193</v>
      </c>
      <c r="C103" s="58"/>
      <c r="D103" s="58"/>
      <c r="E103" s="59"/>
    </row>
    <row r="104" spans="2:5" ht="15.75" x14ac:dyDescent="0.25">
      <c r="B104" s="41"/>
      <c r="C104" s="42"/>
      <c r="D104" s="42"/>
      <c r="E104" s="43"/>
    </row>
    <row r="105" spans="2:5" ht="15" x14ac:dyDescent="0.2">
      <c r="B105" s="46" t="s">
        <v>194</v>
      </c>
      <c r="C105" s="46" t="s">
        <v>195</v>
      </c>
      <c r="D105" s="46" t="s">
        <v>196</v>
      </c>
      <c r="E105" s="46" t="s">
        <v>197</v>
      </c>
    </row>
    <row r="106" spans="2:5" ht="15" x14ac:dyDescent="0.2">
      <c r="B106" s="47"/>
      <c r="C106" s="47"/>
      <c r="D106" s="48"/>
      <c r="E106" s="48"/>
    </row>
    <row r="107" spans="2:5" ht="15" x14ac:dyDescent="0.25">
      <c r="B107" s="49">
        <v>3</v>
      </c>
      <c r="C107" s="50" t="s">
        <v>198</v>
      </c>
      <c r="D107" s="51">
        <f>+D108</f>
        <v>427000253857</v>
      </c>
      <c r="E107" s="51">
        <f>+E108</f>
        <v>877226354057</v>
      </c>
    </row>
    <row r="108" spans="2:5" ht="15" x14ac:dyDescent="0.25">
      <c r="B108" s="52" t="s">
        <v>199</v>
      </c>
      <c r="C108" s="52" t="s">
        <v>200</v>
      </c>
      <c r="D108" s="53">
        <f>+D109</f>
        <v>427000253857</v>
      </c>
      <c r="E108" s="53">
        <f>+E109</f>
        <v>877226354057</v>
      </c>
    </row>
    <row r="109" spans="2:5" ht="15" x14ac:dyDescent="0.25">
      <c r="B109" s="52" t="s">
        <v>201</v>
      </c>
      <c r="C109" s="52" t="s">
        <v>202</v>
      </c>
      <c r="D109" s="53">
        <f>+D110+D111</f>
        <v>427000253857</v>
      </c>
      <c r="E109" s="53">
        <f>+E110+E111</f>
        <v>877226354057</v>
      </c>
    </row>
    <row r="110" spans="2:5" x14ac:dyDescent="0.2">
      <c r="B110" s="54" t="s">
        <v>203</v>
      </c>
      <c r="C110" s="54" t="s">
        <v>204</v>
      </c>
      <c r="D110" s="55">
        <v>403000253857</v>
      </c>
      <c r="E110" s="55">
        <v>853226354057</v>
      </c>
    </row>
    <row r="111" spans="2:5" s="3" customFormat="1" x14ac:dyDescent="0.2">
      <c r="B111" s="54" t="s">
        <v>207</v>
      </c>
      <c r="C111" s="54" t="s">
        <v>208</v>
      </c>
      <c r="D111" s="56">
        <v>24000000000</v>
      </c>
      <c r="E111" s="56">
        <v>24000000000</v>
      </c>
    </row>
    <row r="112" spans="2:5" s="3" customFormat="1" ht="15" x14ac:dyDescent="0.25">
      <c r="B112" s="44"/>
      <c r="C112" s="44"/>
      <c r="D112" s="45"/>
      <c r="E112" s="45"/>
    </row>
    <row r="113" spans="2:22" s="3" customFormat="1" x14ac:dyDescent="0.2">
      <c r="B113" s="1" t="s">
        <v>188</v>
      </c>
      <c r="C113" s="2"/>
      <c r="D113" s="2"/>
      <c r="E113" s="1"/>
    </row>
    <row r="114" spans="2:22" s="2" customFormat="1" x14ac:dyDescent="0.2">
      <c r="B114" s="1" t="s">
        <v>189</v>
      </c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20" spans="2:22" x14ac:dyDescent="0.2">
      <c r="B120" s="1" t="s">
        <v>190</v>
      </c>
    </row>
    <row r="121" spans="2:22" x14ac:dyDescent="0.2">
      <c r="B121" s="1" t="s">
        <v>191</v>
      </c>
    </row>
    <row r="122" spans="2:22" x14ac:dyDescent="0.2">
      <c r="B122" s="1" t="s">
        <v>192</v>
      </c>
    </row>
  </sheetData>
  <sheetProtection algorithmName="SHA-512" hashValue="u4vhjIfRofJgNm6fXNJDH5m+9ODK/ZHD3VA9haJ91jkKtRV5TYruwJsnhBT3V6jdmvjbxAc5YD0IrtD8v6B90A==" saltValue="66mXydfq3bv87Zv9ULt9TQ==" spinCount="100000" sheet="1" objects="1" scenarios="1"/>
  <mergeCells count="9">
    <mergeCell ref="B103:E103"/>
    <mergeCell ref="B6:E6"/>
    <mergeCell ref="B2:E2"/>
    <mergeCell ref="B4:E4"/>
    <mergeCell ref="B5:E5"/>
    <mergeCell ref="B21:B22"/>
    <mergeCell ref="C21:C22"/>
    <mergeCell ref="D21:D22"/>
    <mergeCell ref="E21:E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 DESAG CON ADICIONES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Beltran Rodriguez</dc:creator>
  <cp:lastModifiedBy>Diana Marlen Caicedo Benavides</cp:lastModifiedBy>
  <dcterms:created xsi:type="dcterms:W3CDTF">2022-08-23T19:31:08Z</dcterms:created>
  <dcterms:modified xsi:type="dcterms:W3CDTF">2022-08-23T20:54:04Z</dcterms:modified>
</cp:coreProperties>
</file>