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6515" windowHeight="12210" firstSheet="1" activeTab="8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  <sheet name="Octubre" sheetId="8" r:id="rId8"/>
    <sheet name="Diciembre" sheetId="9" r:id="rId9"/>
  </sheets>
  <calcPr calcId="145621"/>
</workbook>
</file>

<file path=xl/calcChain.xml><?xml version="1.0" encoding="utf-8"?>
<calcChain xmlns="http://schemas.openxmlformats.org/spreadsheetml/2006/main">
  <c r="I12" i="9" l="1"/>
  <c r="J12" i="9" s="1"/>
  <c r="H12" i="9"/>
  <c r="G12" i="9"/>
  <c r="F12" i="9"/>
  <c r="E12" i="9"/>
  <c r="D12" i="9"/>
  <c r="I11" i="9"/>
  <c r="J11" i="9" s="1"/>
  <c r="I10" i="9"/>
  <c r="J10" i="9" s="1"/>
  <c r="I9" i="9"/>
  <c r="J9" i="9" s="1"/>
  <c r="I8" i="9"/>
  <c r="J8" i="9" s="1"/>
  <c r="I7" i="9"/>
  <c r="J7" i="9" s="1"/>
  <c r="C6" i="9"/>
  <c r="C12" i="9" s="1"/>
  <c r="I5" i="9"/>
  <c r="I4" i="9"/>
  <c r="J4" i="9" s="1"/>
  <c r="J5" i="9" l="1"/>
  <c r="I6" i="9"/>
  <c r="J6" i="9" s="1"/>
  <c r="H12" i="8" l="1"/>
  <c r="G12" i="8"/>
  <c r="F12" i="8"/>
  <c r="E12" i="8"/>
  <c r="D12" i="8"/>
  <c r="C11" i="8"/>
  <c r="I11" i="8" s="1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12" i="8" l="1"/>
  <c r="J12" i="8" s="1"/>
  <c r="C12" i="8"/>
  <c r="H17" i="7"/>
  <c r="G17" i="7"/>
  <c r="F17" i="7"/>
  <c r="E17" i="7"/>
  <c r="D17" i="7"/>
  <c r="I16" i="7"/>
  <c r="J16" i="7" s="1"/>
  <c r="I15" i="7"/>
  <c r="J15" i="7" s="1"/>
  <c r="C14" i="7"/>
  <c r="I14" i="7" s="1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C7" i="7"/>
  <c r="I6" i="7"/>
  <c r="J6" i="7" s="1"/>
  <c r="I5" i="7"/>
  <c r="J5" i="7" s="1"/>
  <c r="I4" i="7"/>
  <c r="J4" i="7" s="1"/>
  <c r="C17" i="7" l="1"/>
  <c r="I7" i="7"/>
  <c r="J7" i="7" s="1"/>
  <c r="I17" i="7"/>
  <c r="J17" i="7" s="1"/>
  <c r="H17" i="6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<sst xmlns="http://schemas.openxmlformats.org/spreadsheetml/2006/main" count="281" uniqueCount="54">
  <si>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</si>
  <si>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</si>
  <si>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</si>
  <si>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</si>
  <si>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</si>
  <si>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</si>
  <si>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</si>
  <si>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</si>
  <si>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</si>
  <si>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</si>
  <si>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</si>
  <si>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</si>
  <si>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</si>
  <si>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</si>
  <si>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</si>
  <si>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</si>
  <si>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</si>
  <si>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</si>
  <si>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</si>
  <si>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</si>
  <si>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</si>
  <si>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</si>
  <si>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</si>
  <si>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</si>
  <si>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</si>
  <si>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</si>
  <si>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</si>
  <si>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</si>
  <si>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</si>
  <si>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</si>
  <si>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</si>
  <si>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</si>
  <si>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</si>
  <si>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</si>
  <si>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</si>
  <si>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</si>
  <si>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</si>
  <si>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</si>
  <si>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</si>
  <si>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</si>
  <si>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</si>
  <si>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</si>
  <si>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</si>
  <si>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</si>
  <si>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</si>
  <si>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</si>
  <si>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</si>
  <si>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</si>
  <si>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</si>
  <si>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GESTION DE PLANEACIÓN ESTRATEGICA</t>
  </si>
  <si>
    <t>DESPACHO SECRETARÍA</t>
  </si>
  <si>
    <t xml:space="preserve">GRUPO DE GESTIÓN PRETRACTUAL </t>
  </si>
  <si>
    <t>Paula Andrea Fuertes Payan</t>
  </si>
  <si>
    <t>Técnico para Apoyo Seguridad y Defensa
Atención y Orientación Ciudadana –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</si>
</sst>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201F1E"/>
      <name val="Arial"/>
      <family val="2"/>
    </font>
    <font>
      <sz val="9"/>
      <color rgb="FF201F1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2" fontId="10" fillId="5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 x14ac:dyDescent="0.25"/>
  <cols>
    <col min="2" max="2" width="15.7109375" customWidth="1"/>
    <col min="3" max="3" width="15.85546875" customWidth="1"/>
    <col min="8" max="8" width="15.710937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 x14ac:dyDescent="0.3">
      <c r="B3" s="71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 x14ac:dyDescent="0.3">
      <c r="B4" s="72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 x14ac:dyDescent="0.3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 x14ac:dyDescent="0.3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 x14ac:dyDescent="0.3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 x14ac:dyDescent="0.3">
      <c r="B8" s="71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 x14ac:dyDescent="0.3">
      <c r="B9" s="72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 x14ac:dyDescent="0.3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46.5" thickTop="1" thickBot="1" x14ac:dyDescent="0.3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 x14ac:dyDescent="0.3">
      <c r="B12" s="71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 x14ac:dyDescent="0.3">
      <c r="B13" s="72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 x14ac:dyDescent="0.3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57.75" thickTop="1" thickBot="1" x14ac:dyDescent="0.3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 x14ac:dyDescent="0.3">
      <c r="B16" s="73" t="s">
        <v>33</v>
      </c>
      <c r="C16" s="74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 x14ac:dyDescent="0.25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 x14ac:dyDescent="0.25"/>
  <cols>
    <col min="2" max="2" width="13.28515625" customWidth="1"/>
    <col min="3" max="3" width="15" customWidth="1"/>
    <col min="8" max="8" width="14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 x14ac:dyDescent="0.3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 x14ac:dyDescent="0.3">
      <c r="B4" s="75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 x14ac:dyDescent="0.3">
      <c r="B5" s="76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 x14ac:dyDescent="0.3">
      <c r="B6" s="75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 x14ac:dyDescent="0.3">
      <c r="B7" s="77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 x14ac:dyDescent="0.3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 x14ac:dyDescent="0.3">
      <c r="B9" s="75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 x14ac:dyDescent="0.3">
      <c r="B10" s="76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 x14ac:dyDescent="0.3">
      <c r="B11" s="75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 x14ac:dyDescent="0.3">
      <c r="B12" s="78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 x14ac:dyDescent="0.3">
      <c r="B13" s="76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61.5" thickTop="1" thickBot="1" x14ac:dyDescent="0.3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 x14ac:dyDescent="0.3">
      <c r="B15" s="73" t="s">
        <v>38</v>
      </c>
      <c r="C15" s="74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 x14ac:dyDescent="0.25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 x14ac:dyDescent="0.25"/>
  <cols>
    <col min="2" max="3" width="17.7109375" customWidth="1"/>
    <col min="8" max="8" width="14.57031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 x14ac:dyDescent="0.3">
      <c r="B4" s="71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 x14ac:dyDescent="0.3">
      <c r="B5" s="72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 x14ac:dyDescent="0.3">
      <c r="B6" s="71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 x14ac:dyDescent="0.3">
      <c r="B7" s="81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 x14ac:dyDescent="0.3">
      <c r="B8" s="82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 x14ac:dyDescent="0.3">
      <c r="B9" s="81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 x14ac:dyDescent="0.3">
      <c r="B10" s="82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 x14ac:dyDescent="0.3">
      <c r="B11" s="81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 x14ac:dyDescent="0.3">
      <c r="B12" s="82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 x14ac:dyDescent="0.3">
      <c r="B13" s="72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 x14ac:dyDescent="0.3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 x14ac:dyDescent="0.3">
      <c r="B15" s="71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 x14ac:dyDescent="0.3">
      <c r="B16" s="83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 x14ac:dyDescent="0.3">
      <c r="B17" s="72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57.75" thickTop="1" thickBot="1" x14ac:dyDescent="0.3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 x14ac:dyDescent="0.3">
      <c r="B19" s="79" t="s">
        <v>42</v>
      </c>
      <c r="C19" s="80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 x14ac:dyDescent="0.25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 x14ac:dyDescent="0.25"/>
  <cols>
    <col min="2" max="2" width="17.42578125" customWidth="1"/>
    <col min="3" max="3" width="20.285156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 x14ac:dyDescent="0.3">
      <c r="B4" s="75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 x14ac:dyDescent="0.3">
      <c r="B5" s="76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 x14ac:dyDescent="0.3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 x14ac:dyDescent="0.3">
      <c r="B7" s="75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 x14ac:dyDescent="0.3">
      <c r="B8" s="77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 x14ac:dyDescent="0.3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 x14ac:dyDescent="0.3">
      <c r="B10" s="75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 x14ac:dyDescent="0.3">
      <c r="B11" s="78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 x14ac:dyDescent="0.3">
      <c r="B12" s="77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 x14ac:dyDescent="0.3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 x14ac:dyDescent="0.3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 x14ac:dyDescent="0.3">
      <c r="B15" s="73" t="s">
        <v>38</v>
      </c>
      <c r="C15" s="74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 x14ac:dyDescent="0.25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 x14ac:dyDescent="0.2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 x14ac:dyDescent="0.3"/>
    <row r="4" spans="1:10" ht="27" thickTop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 x14ac:dyDescent="0.3">
      <c r="A5" s="84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 x14ac:dyDescent="0.3">
      <c r="A6" s="84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 x14ac:dyDescent="0.3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 x14ac:dyDescent="0.3">
      <c r="A8" s="84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 x14ac:dyDescent="0.3">
      <c r="A9" s="84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 x14ac:dyDescent="0.3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 x14ac:dyDescent="0.3">
      <c r="A11" s="84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 x14ac:dyDescent="0.3">
      <c r="A12" s="84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 x14ac:dyDescent="0.3">
      <c r="A13" s="84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 x14ac:dyDescent="0.3">
      <c r="A14" s="84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 x14ac:dyDescent="0.3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 x14ac:dyDescent="0.3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 x14ac:dyDescent="0.3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 x14ac:dyDescent="0.3">
      <c r="A18" s="85" t="s">
        <v>38</v>
      </c>
      <c r="B18" s="85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 x14ac:dyDescent="0.25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 x14ac:dyDescent="0.2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86" t="s">
        <v>10</v>
      </c>
      <c r="B4" s="33" t="s">
        <v>11</v>
      </c>
      <c r="C4" s="34">
        <v>1</v>
      </c>
      <c r="D4" s="35">
        <v>0</v>
      </c>
      <c r="E4" s="35">
        <v>0</v>
      </c>
      <c r="F4" s="35">
        <v>324</v>
      </c>
      <c r="G4" s="35">
        <v>1682</v>
      </c>
      <c r="H4" s="35">
        <v>0</v>
      </c>
      <c r="I4" s="36">
        <f t="shared" ref="I4:I16" si="0">SUM(C4:H4)</f>
        <v>2007</v>
      </c>
      <c r="J4" s="37">
        <f t="shared" ref="J4:J16" si="1">I4/2257*100</f>
        <v>88.923349579087287</v>
      </c>
    </row>
    <row r="5" spans="1:10" ht="25.5" thickTop="1" thickBot="1" x14ac:dyDescent="0.3">
      <c r="A5" s="86"/>
      <c r="B5" s="33" t="s">
        <v>12</v>
      </c>
      <c r="C5" s="34">
        <v>0</v>
      </c>
      <c r="D5" s="35">
        <v>0</v>
      </c>
      <c r="E5" s="35">
        <v>0</v>
      </c>
      <c r="F5" s="35">
        <v>26</v>
      </c>
      <c r="G5" s="35">
        <v>163</v>
      </c>
      <c r="H5" s="35">
        <v>0</v>
      </c>
      <c r="I5" s="36">
        <f t="shared" si="0"/>
        <v>189</v>
      </c>
      <c r="J5" s="37">
        <f t="shared" si="1"/>
        <v>8.3739477182100135</v>
      </c>
    </row>
    <row r="6" spans="1:10" ht="25.5" thickTop="1" thickBot="1" x14ac:dyDescent="0.3">
      <c r="A6" s="87" t="s">
        <v>13</v>
      </c>
      <c r="B6" s="33" t="s">
        <v>14</v>
      </c>
      <c r="C6" s="34">
        <f>1+7</f>
        <v>8</v>
      </c>
      <c r="D6" s="35">
        <v>0</v>
      </c>
      <c r="E6" s="38">
        <v>0</v>
      </c>
      <c r="F6" s="38">
        <v>0</v>
      </c>
      <c r="G6" s="38">
        <v>0</v>
      </c>
      <c r="H6" s="38">
        <v>0</v>
      </c>
      <c r="I6" s="39">
        <f t="shared" si="0"/>
        <v>8</v>
      </c>
      <c r="J6" s="37">
        <f t="shared" si="1"/>
        <v>0.35445281346920693</v>
      </c>
    </row>
    <row r="7" spans="1:10" ht="25.5" thickTop="1" thickBot="1" x14ac:dyDescent="0.3">
      <c r="A7" s="88"/>
      <c r="B7" s="33" t="s">
        <v>36</v>
      </c>
      <c r="C7" s="40">
        <f>1+4</f>
        <v>5</v>
      </c>
      <c r="D7" s="35">
        <v>0</v>
      </c>
      <c r="E7" s="38">
        <v>1</v>
      </c>
      <c r="F7" s="38">
        <v>0</v>
      </c>
      <c r="G7" s="38">
        <v>0</v>
      </c>
      <c r="H7" s="38">
        <v>0</v>
      </c>
      <c r="I7" s="39">
        <f t="shared" si="0"/>
        <v>6</v>
      </c>
      <c r="J7" s="37">
        <f t="shared" si="1"/>
        <v>0.26583961010190521</v>
      </c>
    </row>
    <row r="8" spans="1:10" ht="61.5" thickTop="1" thickBot="1" x14ac:dyDescent="0.3">
      <c r="A8" s="41" t="s">
        <v>15</v>
      </c>
      <c r="B8" s="42" t="s">
        <v>16</v>
      </c>
      <c r="C8" s="40">
        <v>5</v>
      </c>
      <c r="D8" s="38">
        <v>1</v>
      </c>
      <c r="E8" s="35">
        <v>2</v>
      </c>
      <c r="F8" s="38">
        <v>0</v>
      </c>
      <c r="G8" s="38">
        <v>0</v>
      </c>
      <c r="H8" s="38">
        <v>0</v>
      </c>
      <c r="I8" s="36">
        <f t="shared" si="0"/>
        <v>8</v>
      </c>
      <c r="J8" s="37">
        <f t="shared" si="1"/>
        <v>0.35445281346920693</v>
      </c>
    </row>
    <row r="9" spans="1:10" ht="25.5" thickTop="1" thickBot="1" x14ac:dyDescent="0.3">
      <c r="A9" s="33" t="s">
        <v>17</v>
      </c>
      <c r="B9" s="43" t="s">
        <v>35</v>
      </c>
      <c r="C9" s="40">
        <v>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6">
        <f t="shared" si="0"/>
        <v>5</v>
      </c>
      <c r="J9" s="37">
        <f t="shared" si="1"/>
        <v>0.2215330084182543</v>
      </c>
    </row>
    <row r="10" spans="1:10" ht="16.5" thickTop="1" thickBot="1" x14ac:dyDescent="0.3">
      <c r="A10" s="87" t="s">
        <v>19</v>
      </c>
      <c r="B10" s="43" t="s">
        <v>20</v>
      </c>
      <c r="C10" s="40">
        <v>7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6">
        <f t="shared" si="0"/>
        <v>8</v>
      </c>
      <c r="J10" s="37">
        <f t="shared" si="1"/>
        <v>0.35445281346920693</v>
      </c>
    </row>
    <row r="11" spans="1:10" ht="16.5" thickTop="1" thickBot="1" x14ac:dyDescent="0.3">
      <c r="A11" s="88"/>
      <c r="B11" s="43" t="s">
        <v>21</v>
      </c>
      <c r="C11" s="40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6">
        <f t="shared" si="0"/>
        <v>2</v>
      </c>
      <c r="J11" s="37">
        <f t="shared" si="1"/>
        <v>8.8613203367301732E-2</v>
      </c>
    </row>
    <row r="12" spans="1:10" ht="25.5" thickTop="1" thickBot="1" x14ac:dyDescent="0.3">
      <c r="A12" s="44" t="s">
        <v>22</v>
      </c>
      <c r="B12" s="43" t="s">
        <v>23</v>
      </c>
      <c r="C12" s="40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6">
        <f t="shared" si="0"/>
        <v>1</v>
      </c>
      <c r="J12" s="37">
        <f t="shared" si="1"/>
        <v>4.4306601683650866E-2</v>
      </c>
    </row>
    <row r="13" spans="1:10" ht="37.5" thickTop="1" thickBot="1" x14ac:dyDescent="0.3">
      <c r="A13" s="43" t="s">
        <v>24</v>
      </c>
      <c r="B13" s="43" t="s">
        <v>25</v>
      </c>
      <c r="C13" s="40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6">
        <f t="shared" si="0"/>
        <v>1</v>
      </c>
      <c r="J13" s="37">
        <f t="shared" si="1"/>
        <v>4.4306601683650866E-2</v>
      </c>
    </row>
    <row r="14" spans="1:10" ht="25.5" thickTop="1" thickBot="1" x14ac:dyDescent="0.3">
      <c r="A14" s="87" t="s">
        <v>26</v>
      </c>
      <c r="B14" s="43" t="s">
        <v>27</v>
      </c>
      <c r="C14" s="40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6">
        <f t="shared" si="0"/>
        <v>1</v>
      </c>
      <c r="J14" s="37">
        <f t="shared" si="1"/>
        <v>4.4306601683650866E-2</v>
      </c>
    </row>
    <row r="15" spans="1:10" ht="24.75" customHeight="1" thickTop="1" thickBot="1" x14ac:dyDescent="0.3">
      <c r="A15" s="88"/>
      <c r="B15" s="33" t="s">
        <v>28</v>
      </c>
      <c r="C15" s="34">
        <f>12+1+3+1</f>
        <v>17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6">
        <f t="shared" si="0"/>
        <v>18</v>
      </c>
      <c r="J15" s="37">
        <f t="shared" si="1"/>
        <v>0.79751883030571546</v>
      </c>
    </row>
    <row r="16" spans="1:10" ht="37.5" thickTop="1" thickBot="1" x14ac:dyDescent="0.3">
      <c r="A16" s="44" t="s">
        <v>31</v>
      </c>
      <c r="B16" s="33" t="s">
        <v>47</v>
      </c>
      <c r="C16" s="40">
        <v>1</v>
      </c>
      <c r="D16" s="38">
        <v>2</v>
      </c>
      <c r="E16" s="38">
        <v>0</v>
      </c>
      <c r="F16" s="38">
        <v>0</v>
      </c>
      <c r="G16" s="38">
        <v>0</v>
      </c>
      <c r="H16" s="38">
        <v>0</v>
      </c>
      <c r="I16" s="36">
        <f t="shared" si="0"/>
        <v>3</v>
      </c>
      <c r="J16" s="37">
        <f t="shared" si="1"/>
        <v>0.13291980505095261</v>
      </c>
    </row>
    <row r="17" spans="1:10" ht="16.5" thickTop="1" thickBot="1" x14ac:dyDescent="0.3">
      <c r="A17" s="89" t="s">
        <v>38</v>
      </c>
      <c r="B17" s="89"/>
      <c r="C17" s="45">
        <f t="shared" ref="C17:H17" si="2">SUM(C4:C16)</f>
        <v>54</v>
      </c>
      <c r="D17" s="45">
        <f t="shared" si="2"/>
        <v>4</v>
      </c>
      <c r="E17" s="45">
        <f t="shared" si="2"/>
        <v>3</v>
      </c>
      <c r="F17" s="45">
        <f t="shared" si="2"/>
        <v>351</v>
      </c>
      <c r="G17" s="45">
        <f t="shared" si="2"/>
        <v>1845</v>
      </c>
      <c r="H17" s="45">
        <f t="shared" si="2"/>
        <v>0</v>
      </c>
      <c r="I17" s="45">
        <f>SUM(C4:H16)</f>
        <v>2257</v>
      </c>
      <c r="J17" s="46">
        <f>I17/2257*100</f>
        <v>100</v>
      </c>
    </row>
    <row r="18" spans="1:10" ht="15.75" thickTop="1" x14ac:dyDescent="0.25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21" sqref="D21"/>
    </sheetView>
  </sheetViews>
  <sheetFormatPr baseColWidth="10" defaultRowHeight="15" x14ac:dyDescent="0.25"/>
  <cols>
    <col min="1" max="1" width="39.28515625" customWidth="1"/>
    <col min="2" max="2" width="17.42578125" customWidth="1"/>
    <col min="7" max="7" width="14" customWidth="1"/>
    <col min="10" max="10" width="7.42578125" customWidth="1"/>
  </cols>
  <sheetData>
    <row r="2" spans="1:10" ht="15.75" thickBot="1" x14ac:dyDescent="0.3"/>
    <row r="3" spans="1:10" ht="27" thickTop="1" thickBo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90" t="s">
        <v>10</v>
      </c>
      <c r="B4" s="20" t="s">
        <v>35</v>
      </c>
      <c r="C4" s="49">
        <v>0</v>
      </c>
      <c r="D4" s="50">
        <v>0</v>
      </c>
      <c r="E4" s="49">
        <v>0</v>
      </c>
      <c r="F4" s="51">
        <v>0</v>
      </c>
      <c r="G4" s="51">
        <v>0</v>
      </c>
      <c r="H4" s="49">
        <v>1</v>
      </c>
      <c r="I4" s="22">
        <f>SUM(C4:H4)</f>
        <v>1</v>
      </c>
      <c r="J4" s="52">
        <f t="shared" ref="J4:J16" si="0">I4/2300*100</f>
        <v>4.3478260869565216E-2</v>
      </c>
    </row>
    <row r="5" spans="1:10" ht="37.5" thickTop="1" thickBot="1" x14ac:dyDescent="0.3">
      <c r="A5" s="91"/>
      <c r="B5" s="31" t="s">
        <v>11</v>
      </c>
      <c r="C5" s="53">
        <v>1</v>
      </c>
      <c r="D5" s="50">
        <v>0</v>
      </c>
      <c r="E5" s="54">
        <v>0</v>
      </c>
      <c r="F5" s="54">
        <v>285</v>
      </c>
      <c r="G5" s="54">
        <v>1763</v>
      </c>
      <c r="H5" s="50">
        <v>0</v>
      </c>
      <c r="I5" s="50">
        <f>SUM(C5:H5)</f>
        <v>2049</v>
      </c>
      <c r="J5" s="52">
        <f t="shared" si="0"/>
        <v>89.08695652173914</v>
      </c>
    </row>
    <row r="6" spans="1:10" ht="25.5" thickTop="1" thickBot="1" x14ac:dyDescent="0.3">
      <c r="A6" s="92"/>
      <c r="B6" s="31" t="s">
        <v>12</v>
      </c>
      <c r="C6" s="53">
        <v>0</v>
      </c>
      <c r="D6" s="50">
        <v>0</v>
      </c>
      <c r="E6" s="54">
        <v>0</v>
      </c>
      <c r="F6" s="54">
        <v>19</v>
      </c>
      <c r="G6" s="54">
        <v>193</v>
      </c>
      <c r="H6" s="50">
        <v>0</v>
      </c>
      <c r="I6" s="50">
        <f>SUM(C6:H6)</f>
        <v>212</v>
      </c>
      <c r="J6" s="52">
        <f t="shared" si="0"/>
        <v>9.2173913043478262</v>
      </c>
    </row>
    <row r="7" spans="1:10" ht="25.5" thickTop="1" thickBot="1" x14ac:dyDescent="0.3">
      <c r="A7" s="24" t="s">
        <v>13</v>
      </c>
      <c r="B7" s="31" t="s">
        <v>14</v>
      </c>
      <c r="C7" s="55">
        <f>1+1+1+1+1+7</f>
        <v>12</v>
      </c>
      <c r="D7" s="50">
        <v>0</v>
      </c>
      <c r="E7" s="51">
        <v>1</v>
      </c>
      <c r="F7" s="50">
        <v>0</v>
      </c>
      <c r="G7" s="50">
        <v>0</v>
      </c>
      <c r="H7" s="50">
        <v>0</v>
      </c>
      <c r="I7" s="56">
        <f t="shared" ref="I7" si="1">SUM(C7:H7)</f>
        <v>13</v>
      </c>
      <c r="J7" s="52">
        <f t="shared" si="0"/>
        <v>0.56521739130434789</v>
      </c>
    </row>
    <row r="8" spans="1:10" ht="61.5" thickTop="1" thickBot="1" x14ac:dyDescent="0.3">
      <c r="A8" s="31" t="s">
        <v>15</v>
      </c>
      <c r="B8" s="57" t="s">
        <v>16</v>
      </c>
      <c r="C8" s="55">
        <v>2</v>
      </c>
      <c r="D8" s="50">
        <v>0</v>
      </c>
      <c r="E8" s="54">
        <v>2</v>
      </c>
      <c r="F8" s="50">
        <v>0</v>
      </c>
      <c r="G8" s="50">
        <v>0</v>
      </c>
      <c r="H8" s="50">
        <v>0</v>
      </c>
      <c r="I8" s="22">
        <f t="shared" ref="I8:I16" si="2">SUM(C8:H8)</f>
        <v>4</v>
      </c>
      <c r="J8" s="52">
        <f t="shared" si="0"/>
        <v>0.17391304347826086</v>
      </c>
    </row>
    <row r="9" spans="1:10" ht="37.5" thickTop="1" thickBot="1" x14ac:dyDescent="0.3">
      <c r="A9" s="31" t="s">
        <v>48</v>
      </c>
      <c r="B9" s="31" t="s">
        <v>49</v>
      </c>
      <c r="C9" s="55">
        <v>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22">
        <f t="shared" si="2"/>
        <v>1</v>
      </c>
      <c r="J9" s="52">
        <f t="shared" si="0"/>
        <v>4.3478260869565216E-2</v>
      </c>
    </row>
    <row r="10" spans="1:10" ht="25.5" thickTop="1" thickBot="1" x14ac:dyDescent="0.3">
      <c r="A10" s="31" t="s">
        <v>17</v>
      </c>
      <c r="B10" s="31" t="s">
        <v>50</v>
      </c>
      <c r="C10" s="55">
        <v>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22">
        <f t="shared" si="2"/>
        <v>1</v>
      </c>
      <c r="J10" s="52">
        <f t="shared" si="0"/>
        <v>4.3478260869565216E-2</v>
      </c>
    </row>
    <row r="11" spans="1:10" ht="20.25" customHeight="1" thickTop="1" thickBot="1" x14ac:dyDescent="0.3">
      <c r="A11" s="90" t="s">
        <v>19</v>
      </c>
      <c r="B11" s="31" t="s">
        <v>20</v>
      </c>
      <c r="C11" s="55">
        <v>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22">
        <f t="shared" si="2"/>
        <v>5</v>
      </c>
      <c r="J11" s="52">
        <f t="shared" si="0"/>
        <v>0.21739130434782608</v>
      </c>
    </row>
    <row r="12" spans="1:10" ht="24" customHeight="1" thickTop="1" thickBot="1" x14ac:dyDescent="0.3">
      <c r="A12" s="92"/>
      <c r="B12" s="31" t="s">
        <v>21</v>
      </c>
      <c r="C12" s="55">
        <v>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22">
        <f t="shared" si="2"/>
        <v>3</v>
      </c>
      <c r="J12" s="52">
        <f t="shared" si="0"/>
        <v>0.13043478260869568</v>
      </c>
    </row>
    <row r="13" spans="1:10" ht="16.5" thickTop="1" thickBot="1" x14ac:dyDescent="0.3">
      <c r="A13" s="24" t="s">
        <v>22</v>
      </c>
      <c r="B13" s="31" t="s">
        <v>23</v>
      </c>
      <c r="C13" s="55">
        <v>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22">
        <f t="shared" si="2"/>
        <v>3</v>
      </c>
      <c r="J13" s="52">
        <f t="shared" si="0"/>
        <v>0.13043478260869568</v>
      </c>
    </row>
    <row r="14" spans="1:10" ht="25.5" thickTop="1" thickBot="1" x14ac:dyDescent="0.3">
      <c r="A14" s="24" t="s">
        <v>26</v>
      </c>
      <c r="B14" s="31" t="s">
        <v>28</v>
      </c>
      <c r="C14" s="53">
        <f>5+1</f>
        <v>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22">
        <f t="shared" si="2"/>
        <v>6</v>
      </c>
      <c r="J14" s="52">
        <f t="shared" si="0"/>
        <v>0.26086956521739135</v>
      </c>
    </row>
    <row r="15" spans="1:10" ht="37.5" thickTop="1" thickBot="1" x14ac:dyDescent="0.3">
      <c r="A15" s="24" t="s">
        <v>31</v>
      </c>
      <c r="B15" s="31" t="s">
        <v>47</v>
      </c>
      <c r="C15" s="55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22">
        <f t="shared" si="2"/>
        <v>1</v>
      </c>
      <c r="J15" s="52">
        <f t="shared" si="0"/>
        <v>4.3478260869565216E-2</v>
      </c>
    </row>
    <row r="16" spans="1:10" ht="37.5" thickTop="1" thickBot="1" x14ac:dyDescent="0.3">
      <c r="A16" s="31" t="s">
        <v>29</v>
      </c>
      <c r="B16" s="31" t="s">
        <v>30</v>
      </c>
      <c r="C16" s="55">
        <v>0</v>
      </c>
      <c r="D16" s="50">
        <v>0</v>
      </c>
      <c r="E16" s="50">
        <v>0</v>
      </c>
      <c r="F16" s="50">
        <v>0</v>
      </c>
      <c r="G16" s="50">
        <v>0</v>
      </c>
      <c r="H16" s="56">
        <v>1</v>
      </c>
      <c r="I16" s="22">
        <f t="shared" si="2"/>
        <v>1</v>
      </c>
      <c r="J16" s="52">
        <f t="shared" si="0"/>
        <v>4.3478260869565216E-2</v>
      </c>
    </row>
    <row r="17" spans="1:10" ht="16.5" thickTop="1" thickBot="1" x14ac:dyDescent="0.3">
      <c r="A17" s="85" t="s">
        <v>38</v>
      </c>
      <c r="B17" s="85"/>
      <c r="C17" s="58">
        <f>SUM(C4:C16)</f>
        <v>35</v>
      </c>
      <c r="D17" s="58">
        <f>SUM(D5:D16)</f>
        <v>0</v>
      </c>
      <c r="E17" s="58">
        <f>SUM(E5:E16)</f>
        <v>3</v>
      </c>
      <c r="F17" s="58">
        <f>SUM(F5:F16)</f>
        <v>304</v>
      </c>
      <c r="G17" s="58">
        <f>SUM(G5:G16)</f>
        <v>1956</v>
      </c>
      <c r="H17" s="58">
        <f>SUM(H4:H16)</f>
        <v>2</v>
      </c>
      <c r="I17" s="58">
        <f>SUM(C4:H16)</f>
        <v>2300</v>
      </c>
      <c r="J17" s="59">
        <f>I17/2300*100</f>
        <v>100</v>
      </c>
    </row>
    <row r="18" spans="1:10" ht="15.75" thickTop="1" x14ac:dyDescent="0.25"/>
  </sheetData>
  <mergeCells count="3">
    <mergeCell ref="A4:A6"/>
    <mergeCell ref="A11:A12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J4" sqref="J4:J12"/>
    </sheetView>
  </sheetViews>
  <sheetFormatPr baseColWidth="10" defaultRowHeight="15" x14ac:dyDescent="0.25"/>
  <cols>
    <col min="1" max="1" width="20.85546875" customWidth="1"/>
    <col min="2" max="2" width="22.42578125" customWidth="1"/>
    <col min="6" max="7" width="13.5703125" customWidth="1"/>
    <col min="9" max="9" width="10.28515625" customWidth="1"/>
    <col min="10" max="10" width="6.140625" customWidth="1"/>
  </cols>
  <sheetData>
    <row r="2" spans="1:10" ht="15.75" thickBot="1" x14ac:dyDescent="0.3"/>
    <row r="3" spans="1:10" ht="16.5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87" t="s">
        <v>10</v>
      </c>
      <c r="B4" s="47" t="s">
        <v>11</v>
      </c>
      <c r="C4" s="34">
        <v>0</v>
      </c>
      <c r="D4" s="34">
        <v>0</v>
      </c>
      <c r="E4" s="34">
        <v>0</v>
      </c>
      <c r="F4" s="35">
        <v>315</v>
      </c>
      <c r="G4" s="35">
        <v>2163</v>
      </c>
      <c r="H4" s="35">
        <v>0</v>
      </c>
      <c r="I4" s="62">
        <f t="shared" ref="I4:I11" si="0">SUM(C4:H4)</f>
        <v>2478</v>
      </c>
      <c r="J4" s="63">
        <f t="shared" ref="J4:J11" si="1">I4/2740*100</f>
        <v>90.43795620437956</v>
      </c>
    </row>
    <row r="5" spans="1:10" ht="25.5" thickTop="1" thickBot="1" x14ac:dyDescent="0.3">
      <c r="A5" s="88"/>
      <c r="B5" s="47" t="s">
        <v>12</v>
      </c>
      <c r="C5" s="34">
        <v>0</v>
      </c>
      <c r="D5" s="34">
        <v>0</v>
      </c>
      <c r="E5" s="34">
        <v>0</v>
      </c>
      <c r="F5" s="35">
        <v>29</v>
      </c>
      <c r="G5" s="35">
        <v>197</v>
      </c>
      <c r="H5" s="35">
        <v>0</v>
      </c>
      <c r="I5" s="62">
        <f t="shared" si="0"/>
        <v>226</v>
      </c>
      <c r="J5" s="63">
        <f t="shared" si="1"/>
        <v>8.2481751824817504</v>
      </c>
    </row>
    <row r="6" spans="1:10" ht="25.5" thickTop="1" thickBot="1" x14ac:dyDescent="0.3">
      <c r="A6" s="87" t="s">
        <v>13</v>
      </c>
      <c r="B6" s="47" t="s">
        <v>51</v>
      </c>
      <c r="C6" s="34">
        <v>1</v>
      </c>
      <c r="D6" s="34">
        <v>0</v>
      </c>
      <c r="E6" s="34">
        <v>0</v>
      </c>
      <c r="F6" s="38">
        <v>0</v>
      </c>
      <c r="G6" s="38">
        <v>0</v>
      </c>
      <c r="H6" s="39">
        <v>0</v>
      </c>
      <c r="I6" s="39">
        <f t="shared" si="0"/>
        <v>1</v>
      </c>
      <c r="J6" s="63">
        <f t="shared" si="1"/>
        <v>3.6496350364963501E-2</v>
      </c>
    </row>
    <row r="7" spans="1:10" ht="25.5" thickTop="1" thickBot="1" x14ac:dyDescent="0.3">
      <c r="A7" s="88"/>
      <c r="B7" s="47" t="s">
        <v>14</v>
      </c>
      <c r="C7" s="40">
        <v>5</v>
      </c>
      <c r="D7" s="34">
        <v>0</v>
      </c>
      <c r="E7" s="34">
        <v>0</v>
      </c>
      <c r="F7" s="34">
        <v>0</v>
      </c>
      <c r="G7" s="39">
        <v>0</v>
      </c>
      <c r="H7" s="39">
        <v>0</v>
      </c>
      <c r="I7" s="36">
        <f t="shared" si="0"/>
        <v>5</v>
      </c>
      <c r="J7" s="63">
        <f t="shared" si="1"/>
        <v>0.18248175182481752</v>
      </c>
    </row>
    <row r="8" spans="1:10" ht="16.5" thickTop="1" thickBot="1" x14ac:dyDescent="0.3">
      <c r="A8" s="87" t="s">
        <v>19</v>
      </c>
      <c r="B8" s="43" t="s">
        <v>20</v>
      </c>
      <c r="C8" s="40">
        <v>10</v>
      </c>
      <c r="D8" s="38">
        <v>1</v>
      </c>
      <c r="E8" s="38">
        <v>0</v>
      </c>
      <c r="F8" s="38">
        <v>0</v>
      </c>
      <c r="G8" s="38">
        <v>2</v>
      </c>
      <c r="H8" s="39">
        <v>0</v>
      </c>
      <c r="I8" s="36">
        <f t="shared" si="0"/>
        <v>13</v>
      </c>
      <c r="J8" s="63">
        <f t="shared" si="1"/>
        <v>0.47445255474452552</v>
      </c>
    </row>
    <row r="9" spans="1:10" ht="16.5" thickTop="1" thickBot="1" x14ac:dyDescent="0.3">
      <c r="A9" s="88"/>
      <c r="B9" s="43" t="s">
        <v>21</v>
      </c>
      <c r="C9" s="40">
        <v>2</v>
      </c>
      <c r="D9" s="38">
        <v>0</v>
      </c>
      <c r="E9" s="38">
        <v>0</v>
      </c>
      <c r="F9" s="38">
        <v>0</v>
      </c>
      <c r="G9" s="38">
        <v>0</v>
      </c>
      <c r="H9" s="39">
        <v>0</v>
      </c>
      <c r="I9" s="36">
        <f t="shared" si="0"/>
        <v>2</v>
      </c>
      <c r="J9" s="63">
        <f t="shared" si="1"/>
        <v>7.2992700729927001E-2</v>
      </c>
    </row>
    <row r="10" spans="1:10" ht="16.5" thickTop="1" thickBot="1" x14ac:dyDescent="0.3">
      <c r="A10" s="48" t="s">
        <v>22</v>
      </c>
      <c r="B10" s="43" t="s">
        <v>23</v>
      </c>
      <c r="C10" s="40">
        <v>4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  <c r="I10" s="36">
        <f t="shared" si="0"/>
        <v>4</v>
      </c>
      <c r="J10" s="63">
        <f t="shared" si="1"/>
        <v>0.145985401459854</v>
      </c>
    </row>
    <row r="11" spans="1:10" ht="37.5" thickTop="1" thickBot="1" x14ac:dyDescent="0.3">
      <c r="A11" s="48" t="s">
        <v>26</v>
      </c>
      <c r="B11" s="47" t="s">
        <v>28</v>
      </c>
      <c r="C11" s="34">
        <f>8+1</f>
        <v>9</v>
      </c>
      <c r="D11" s="38">
        <v>2</v>
      </c>
      <c r="E11" s="38">
        <v>0</v>
      </c>
      <c r="F11" s="38">
        <v>0</v>
      </c>
      <c r="G11" s="38">
        <v>0</v>
      </c>
      <c r="H11" s="39">
        <v>0</v>
      </c>
      <c r="I11" s="36">
        <f t="shared" si="0"/>
        <v>11</v>
      </c>
      <c r="J11" s="63">
        <f t="shared" si="1"/>
        <v>0.40145985401459855</v>
      </c>
    </row>
    <row r="12" spans="1:10" ht="16.5" thickTop="1" thickBot="1" x14ac:dyDescent="0.3">
      <c r="A12" s="89" t="s">
        <v>38</v>
      </c>
      <c r="B12" s="89"/>
      <c r="C12" s="45">
        <f t="shared" ref="C12:H12" si="2">SUM(C4:C11)</f>
        <v>31</v>
      </c>
      <c r="D12" s="45">
        <f t="shared" si="2"/>
        <v>3</v>
      </c>
      <c r="E12" s="45">
        <f t="shared" si="2"/>
        <v>0</v>
      </c>
      <c r="F12" s="45">
        <f t="shared" si="2"/>
        <v>344</v>
      </c>
      <c r="G12" s="45">
        <f t="shared" si="2"/>
        <v>2362</v>
      </c>
      <c r="H12" s="45">
        <f t="shared" si="2"/>
        <v>0</v>
      </c>
      <c r="I12" s="45">
        <f>SUM(C4:H11)</f>
        <v>2740</v>
      </c>
      <c r="J12" s="46">
        <f>I12/2740*100</f>
        <v>100</v>
      </c>
    </row>
    <row r="13" spans="1:10" ht="15.75" thickTop="1" x14ac:dyDescent="0.25"/>
  </sheetData>
  <mergeCells count="4">
    <mergeCell ref="A8:A9"/>
    <mergeCell ref="A12:B12"/>
    <mergeCell ref="A4:A5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A14" sqref="A14:C15"/>
    </sheetView>
  </sheetViews>
  <sheetFormatPr baseColWidth="10" defaultRowHeight="15" x14ac:dyDescent="0.25"/>
  <cols>
    <col min="1" max="1" width="15.85546875" customWidth="1"/>
    <col min="2" max="2" width="17.140625" customWidth="1"/>
    <col min="4" max="4" width="8.7109375" customWidth="1"/>
    <col min="7" max="7" width="13.140625" customWidth="1"/>
    <col min="10" max="10" width="5.5703125" bestFit="1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57.75" customHeight="1" thickTop="1" thickBot="1" x14ac:dyDescent="0.3">
      <c r="A4" s="87" t="s">
        <v>10</v>
      </c>
      <c r="B4" s="60" t="s">
        <v>11</v>
      </c>
      <c r="C4" s="67">
        <v>1</v>
      </c>
      <c r="D4" s="68">
        <v>0</v>
      </c>
      <c r="E4" s="68">
        <v>0</v>
      </c>
      <c r="F4" s="68">
        <v>177</v>
      </c>
      <c r="G4" s="68">
        <v>1816</v>
      </c>
      <c r="H4" s="68">
        <v>0</v>
      </c>
      <c r="I4" s="68">
        <f t="shared" ref="I4:I11" si="0">SUM(C4:H4)</f>
        <v>1994</v>
      </c>
      <c r="J4" s="64">
        <f t="shared" ref="J4:J11" si="1">I4/2229*100</f>
        <v>89.457155675190663</v>
      </c>
    </row>
    <row r="5" spans="1:10" ht="25.5" thickTop="1" thickBot="1" x14ac:dyDescent="0.3">
      <c r="A5" s="88"/>
      <c r="B5" s="60" t="s">
        <v>12</v>
      </c>
      <c r="C5" s="67">
        <v>0</v>
      </c>
      <c r="D5" s="68">
        <v>0</v>
      </c>
      <c r="E5" s="68">
        <v>0</v>
      </c>
      <c r="F5" s="68">
        <v>27</v>
      </c>
      <c r="G5" s="68">
        <v>187</v>
      </c>
      <c r="H5" s="68">
        <v>0</v>
      </c>
      <c r="I5" s="68">
        <f t="shared" si="0"/>
        <v>214</v>
      </c>
      <c r="J5" s="64">
        <f t="shared" si="1"/>
        <v>9.600717810677434</v>
      </c>
    </row>
    <row r="6" spans="1:10" ht="37.5" thickTop="1" thickBot="1" x14ac:dyDescent="0.3">
      <c r="A6" s="61" t="s">
        <v>13</v>
      </c>
      <c r="B6" s="60" t="s">
        <v>14</v>
      </c>
      <c r="C6" s="69">
        <f>1+1+3</f>
        <v>5</v>
      </c>
      <c r="D6" s="68">
        <v>0</v>
      </c>
      <c r="E6" s="70">
        <v>1</v>
      </c>
      <c r="F6" s="70">
        <v>0</v>
      </c>
      <c r="G6" s="70">
        <v>0</v>
      </c>
      <c r="H6" s="70">
        <v>0</v>
      </c>
      <c r="I6" s="70">
        <f t="shared" si="0"/>
        <v>6</v>
      </c>
      <c r="J6" s="64">
        <f t="shared" si="1"/>
        <v>0.26917900403768508</v>
      </c>
    </row>
    <row r="7" spans="1:10" ht="72.75" customHeight="1" thickTop="1" thickBot="1" x14ac:dyDescent="0.3">
      <c r="A7" s="61" t="s">
        <v>15</v>
      </c>
      <c r="B7" s="43" t="s">
        <v>16</v>
      </c>
      <c r="C7" s="69">
        <v>3</v>
      </c>
      <c r="D7" s="68">
        <v>0</v>
      </c>
      <c r="E7" s="68">
        <v>0</v>
      </c>
      <c r="F7" s="70">
        <v>0</v>
      </c>
      <c r="G7" s="70">
        <v>1</v>
      </c>
      <c r="H7" s="70">
        <v>0</v>
      </c>
      <c r="I7" s="70">
        <f t="shared" si="0"/>
        <v>4</v>
      </c>
      <c r="J7" s="64">
        <f t="shared" si="1"/>
        <v>0.17945266935845669</v>
      </c>
    </row>
    <row r="8" spans="1:10" ht="16.5" thickTop="1" thickBot="1" x14ac:dyDescent="0.3">
      <c r="A8" s="87" t="s">
        <v>19</v>
      </c>
      <c r="B8" s="43" t="s">
        <v>21</v>
      </c>
      <c r="C8" s="67">
        <v>2</v>
      </c>
      <c r="D8" s="68">
        <v>0</v>
      </c>
      <c r="E8" s="68">
        <v>0</v>
      </c>
      <c r="F8" s="70">
        <v>0</v>
      </c>
      <c r="G8" s="68">
        <v>0</v>
      </c>
      <c r="H8" s="68">
        <v>0</v>
      </c>
      <c r="I8" s="70">
        <f t="shared" si="0"/>
        <v>2</v>
      </c>
      <c r="J8" s="64">
        <f t="shared" si="1"/>
        <v>8.9726334679228345E-2</v>
      </c>
    </row>
    <row r="9" spans="1:10" ht="16.5" thickTop="1" thickBot="1" x14ac:dyDescent="0.3">
      <c r="A9" s="88"/>
      <c r="B9" s="43" t="s">
        <v>45</v>
      </c>
      <c r="C9" s="67">
        <v>1</v>
      </c>
      <c r="D9" s="68">
        <v>0</v>
      </c>
      <c r="E9" s="68">
        <v>0</v>
      </c>
      <c r="F9" s="70">
        <v>0</v>
      </c>
      <c r="G9" s="68">
        <v>0</v>
      </c>
      <c r="H9" s="68">
        <v>0</v>
      </c>
      <c r="I9" s="70">
        <f t="shared" si="0"/>
        <v>1</v>
      </c>
      <c r="J9" s="64">
        <f t="shared" si="1"/>
        <v>4.4863167339614173E-2</v>
      </c>
    </row>
    <row r="10" spans="1:10" ht="16.5" thickTop="1" thickBot="1" x14ac:dyDescent="0.3">
      <c r="A10" s="61" t="s">
        <v>22</v>
      </c>
      <c r="B10" s="43" t="s">
        <v>23</v>
      </c>
      <c r="C10" s="69">
        <v>3</v>
      </c>
      <c r="D10" s="68">
        <v>0</v>
      </c>
      <c r="E10" s="68">
        <v>0</v>
      </c>
      <c r="F10" s="70">
        <v>0</v>
      </c>
      <c r="G10" s="70">
        <v>0</v>
      </c>
      <c r="H10" s="70">
        <v>0</v>
      </c>
      <c r="I10" s="70">
        <f t="shared" si="0"/>
        <v>3</v>
      </c>
      <c r="J10" s="64">
        <f t="shared" si="1"/>
        <v>0.13458950201884254</v>
      </c>
    </row>
    <row r="11" spans="1:10" ht="51" customHeight="1" thickTop="1" thickBot="1" x14ac:dyDescent="0.3">
      <c r="A11" s="61" t="s">
        <v>26</v>
      </c>
      <c r="B11" s="65" t="s">
        <v>28</v>
      </c>
      <c r="C11" s="67">
        <v>2</v>
      </c>
      <c r="D11" s="68">
        <v>0</v>
      </c>
      <c r="E11" s="70">
        <v>2</v>
      </c>
      <c r="F11" s="70">
        <v>0</v>
      </c>
      <c r="G11" s="70">
        <v>1</v>
      </c>
      <c r="H11" s="70">
        <v>0</v>
      </c>
      <c r="I11" s="70">
        <f t="shared" si="0"/>
        <v>5</v>
      </c>
      <c r="J11" s="64">
        <f t="shared" si="1"/>
        <v>0.22431583669807087</v>
      </c>
    </row>
    <row r="12" spans="1:10" ht="16.5" thickTop="1" thickBot="1" x14ac:dyDescent="0.3">
      <c r="A12" s="89" t="s">
        <v>38</v>
      </c>
      <c r="B12" s="89"/>
      <c r="C12" s="38">
        <f t="shared" ref="C12:H12" si="2">SUM(C4:C11)</f>
        <v>17</v>
      </c>
      <c r="D12" s="38">
        <f t="shared" si="2"/>
        <v>0</v>
      </c>
      <c r="E12" s="38">
        <f t="shared" si="2"/>
        <v>3</v>
      </c>
      <c r="F12" s="38">
        <f t="shared" si="2"/>
        <v>204</v>
      </c>
      <c r="G12" s="38">
        <f t="shared" si="2"/>
        <v>2005</v>
      </c>
      <c r="H12" s="38">
        <f t="shared" si="2"/>
        <v>0</v>
      </c>
      <c r="I12" s="38">
        <f>SUM(C4:H11)</f>
        <v>2229</v>
      </c>
      <c r="J12" s="66">
        <f>I12/2229*100</f>
        <v>100</v>
      </c>
    </row>
    <row r="13" spans="1:10" ht="15.75" thickTop="1" x14ac:dyDescent="0.25"/>
    <row r="14" spans="1:10" x14ac:dyDescent="0.25">
      <c r="A14" s="93" t="s">
        <v>52</v>
      </c>
      <c r="B14" s="93"/>
    </row>
    <row r="15" spans="1:10" ht="59.25" customHeight="1" x14ac:dyDescent="0.25">
      <c r="A15" s="94" t="s">
        <v>53</v>
      </c>
      <c r="B15" s="94"/>
      <c r="C15" s="94"/>
    </row>
  </sheetData>
  <mergeCells count="5">
    <mergeCell ref="A4:A5"/>
    <mergeCell ref="A8:A9"/>
    <mergeCell ref="A12:B12"/>
    <mergeCell ref="A14:B14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Marzo</vt:lpstr>
      <vt:lpstr>Abril</vt:lpstr>
      <vt:lpstr>Julio</vt:lpstr>
      <vt:lpstr>Agosto</vt:lpstr>
      <vt:lpstr>Septiembre</vt:lpstr>
      <vt:lpstr>Octubre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Jessica Tatiana Peña Orduña</cp:lastModifiedBy>
  <dcterms:created xsi:type="dcterms:W3CDTF">2020-06-08T17:11:38Z</dcterms:created>
  <dcterms:modified xsi:type="dcterms:W3CDTF">2021-05-18T14:54:59Z</dcterms:modified>
</cp:coreProperties>
</file>