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san-nas2\Contratos_Principal\CONTRACTUAL\PERSONAL CONTRACTUAL\JAVI MONTANA\DOCUMENTOS ANGELA\CALIDAD\CALIDAD 2025\"/>
    </mc:Choice>
  </mc:AlternateContent>
  <xr:revisionPtr revIDLastSave="0" documentId="13_ncr:1_{4337CD23-3F53-4CAE-9E9A-7E09B9E1666B}" xr6:coauthVersionLast="47" xr6:coauthVersionMax="47" xr10:uidLastSave="{00000000-0000-0000-0000-000000000000}"/>
  <bookViews>
    <workbookView xWindow="-120" yWindow="-120" windowWidth="24240" windowHeight="13140" xr2:uid="{183507C6-D8CB-494F-99C6-27A1B9317E85}"/>
  </bookViews>
  <sheets>
    <sheet name="1er Semestre" sheetId="1"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F113" i="1" l="1"/>
  <c r="CE113" i="1"/>
  <c r="CB113" i="1"/>
  <c r="CA113" i="1"/>
  <c r="BZ113" i="1"/>
  <c r="BV113" i="1"/>
  <c r="BR113" i="1"/>
  <c r="BK113" i="1"/>
  <c r="CF112" i="1"/>
  <c r="CE112" i="1"/>
  <c r="CB112" i="1"/>
  <c r="CA112" i="1"/>
  <c r="BZ112" i="1"/>
  <c r="BV112" i="1"/>
  <c r="BR112" i="1"/>
  <c r="BK112" i="1"/>
  <c r="CB111" i="1"/>
  <c r="CA111" i="1"/>
  <c r="BZ111" i="1"/>
  <c r="BR111" i="1"/>
  <c r="BT111" i="1" s="1"/>
  <c r="BK111" i="1"/>
  <c r="CB110" i="1"/>
  <c r="CA110" i="1"/>
  <c r="BZ110" i="1"/>
  <c r="BR110" i="1"/>
  <c r="BT110" i="1" s="1"/>
  <c r="CE110" i="1" s="1"/>
  <c r="BK110" i="1"/>
  <c r="CB109" i="1"/>
  <c r="CA109" i="1"/>
  <c r="BZ109" i="1"/>
  <c r="BR109" i="1"/>
  <c r="BT109" i="1" s="1"/>
  <c r="BV109" i="1" s="1"/>
  <c r="BK109" i="1"/>
  <c r="CB108" i="1"/>
  <c r="CA108" i="1"/>
  <c r="BZ108" i="1"/>
  <c r="BR108" i="1"/>
  <c r="BT108" i="1" s="1"/>
  <c r="BK108" i="1"/>
  <c r="CB107" i="1"/>
  <c r="CA107" i="1"/>
  <c r="BZ107" i="1"/>
  <c r="BR107" i="1"/>
  <c r="BT107" i="1" s="1"/>
  <c r="BK107" i="1"/>
  <c r="CB106" i="1"/>
  <c r="CA106" i="1"/>
  <c r="BZ106" i="1"/>
  <c r="BR106" i="1"/>
  <c r="BT106" i="1" s="1"/>
  <c r="CE106" i="1" s="1"/>
  <c r="BK106" i="1"/>
  <c r="CB104" i="1"/>
  <c r="CA104" i="1"/>
  <c r="BZ104" i="1"/>
  <c r="BR104" i="1"/>
  <c r="BT104" i="1" s="1"/>
  <c r="CF104" i="1" s="1"/>
  <c r="BK104" i="1"/>
  <c r="CB103" i="1"/>
  <c r="CA103" i="1"/>
  <c r="BZ103" i="1"/>
  <c r="BR103" i="1"/>
  <c r="BT103" i="1" s="1"/>
  <c r="BK103" i="1"/>
  <c r="CB102" i="1"/>
  <c r="CA102" i="1"/>
  <c r="BZ102" i="1"/>
  <c r="BR102" i="1"/>
  <c r="BT102" i="1" s="1"/>
  <c r="BK102" i="1"/>
  <c r="CB101" i="1"/>
  <c r="CA101" i="1"/>
  <c r="BZ101" i="1"/>
  <c r="BR101" i="1"/>
  <c r="BT101" i="1" s="1"/>
  <c r="BK101" i="1"/>
  <c r="CB100" i="1"/>
  <c r="CA100" i="1"/>
  <c r="BZ100" i="1"/>
  <c r="BR100" i="1"/>
  <c r="BT100" i="1" s="1"/>
  <c r="BK100" i="1"/>
  <c r="CB99" i="1"/>
  <c r="CA99" i="1"/>
  <c r="BZ99" i="1"/>
  <c r="BR99" i="1"/>
  <c r="BT99" i="1" s="1"/>
  <c r="BK99" i="1"/>
  <c r="CB98" i="1"/>
  <c r="CA98" i="1"/>
  <c r="BZ98" i="1"/>
  <c r="BR98" i="1"/>
  <c r="BT98" i="1" s="1"/>
  <c r="BK98" i="1"/>
  <c r="CB97" i="1"/>
  <c r="CA97" i="1"/>
  <c r="BZ97" i="1"/>
  <c r="BR97" i="1"/>
  <c r="BT97" i="1" s="1"/>
  <c r="BK97" i="1"/>
  <c r="CB96" i="1"/>
  <c r="CA96" i="1"/>
  <c r="BZ96" i="1"/>
  <c r="BR96" i="1"/>
  <c r="BT96" i="1" s="1"/>
  <c r="BK96" i="1"/>
  <c r="CB95" i="1"/>
  <c r="CA95" i="1"/>
  <c r="BZ95" i="1"/>
  <c r="BR95" i="1"/>
  <c r="BT95" i="1" s="1"/>
  <c r="BK95" i="1"/>
  <c r="CB94" i="1"/>
  <c r="CA94" i="1"/>
  <c r="BZ94" i="1"/>
  <c r="BR94" i="1"/>
  <c r="BT94" i="1" s="1"/>
  <c r="CE94" i="1" s="1"/>
  <c r="BK94" i="1"/>
  <c r="CB93" i="1"/>
  <c r="CA93" i="1"/>
  <c r="BZ93" i="1"/>
  <c r="BR93" i="1"/>
  <c r="BT93" i="1" s="1"/>
  <c r="BK93" i="1"/>
  <c r="CB92" i="1"/>
  <c r="CA92" i="1"/>
  <c r="BZ92" i="1"/>
  <c r="BR92" i="1"/>
  <c r="BT92" i="1" s="1"/>
  <c r="BK92" i="1"/>
  <c r="CB91" i="1"/>
  <c r="CA91" i="1"/>
  <c r="BZ91" i="1"/>
  <c r="BR91" i="1"/>
  <c r="BT91" i="1" s="1"/>
  <c r="BK91" i="1"/>
  <c r="CB89" i="1"/>
  <c r="CA89" i="1"/>
  <c r="BZ89" i="1"/>
  <c r="BR89" i="1"/>
  <c r="BT89" i="1" s="1"/>
  <c r="BK89" i="1"/>
  <c r="CB88" i="1"/>
  <c r="CA88" i="1"/>
  <c r="BZ88" i="1"/>
  <c r="BR88" i="1"/>
  <c r="BT88" i="1" s="1"/>
  <c r="BK88" i="1"/>
  <c r="CB87" i="1"/>
  <c r="CA87" i="1"/>
  <c r="BZ87" i="1"/>
  <c r="BR87" i="1"/>
  <c r="BT87" i="1" s="1"/>
  <c r="BK87" i="1"/>
  <c r="CB86" i="1"/>
  <c r="CA86" i="1"/>
  <c r="BZ86" i="1"/>
  <c r="BR86" i="1"/>
  <c r="BT86" i="1" s="1"/>
  <c r="BK86" i="1"/>
  <c r="CB85" i="1"/>
  <c r="CA85" i="1"/>
  <c r="BZ85" i="1"/>
  <c r="BR85" i="1"/>
  <c r="BT85" i="1" s="1"/>
  <c r="BK85" i="1"/>
  <c r="CB84" i="1"/>
  <c r="CA84" i="1"/>
  <c r="BZ84" i="1"/>
  <c r="BR84" i="1"/>
  <c r="BT84" i="1" s="1"/>
  <c r="BK84" i="1"/>
  <c r="CB83" i="1"/>
  <c r="CA83" i="1"/>
  <c r="BZ83" i="1"/>
  <c r="BR83" i="1"/>
  <c r="BT83" i="1" s="1"/>
  <c r="BK83" i="1"/>
  <c r="CB82" i="1"/>
  <c r="CA82" i="1"/>
  <c r="BZ82" i="1"/>
  <c r="BR82" i="1"/>
  <c r="BT82" i="1" s="1"/>
  <c r="BK82" i="1"/>
  <c r="CB81" i="1"/>
  <c r="CA81" i="1"/>
  <c r="BZ81" i="1"/>
  <c r="BR81" i="1"/>
  <c r="BT81" i="1" s="1"/>
  <c r="BK81" i="1"/>
  <c r="CB80" i="1"/>
  <c r="CA80" i="1"/>
  <c r="BZ80" i="1"/>
  <c r="BR80" i="1"/>
  <c r="BT80" i="1" s="1"/>
  <c r="BK80" i="1"/>
  <c r="CB79" i="1"/>
  <c r="CA79" i="1"/>
  <c r="BZ79" i="1"/>
  <c r="BR79" i="1"/>
  <c r="BT79" i="1" s="1"/>
  <c r="BK79" i="1"/>
  <c r="CB78" i="1"/>
  <c r="CA78" i="1"/>
  <c r="BZ78" i="1"/>
  <c r="BR78" i="1"/>
  <c r="BT78" i="1" s="1"/>
  <c r="BK78" i="1"/>
  <c r="CB77" i="1"/>
  <c r="CA77" i="1"/>
  <c r="BZ77" i="1"/>
  <c r="BR77" i="1"/>
  <c r="BT77" i="1" s="1"/>
  <c r="BK77" i="1"/>
  <c r="CB76" i="1"/>
  <c r="CA76" i="1"/>
  <c r="BZ76" i="1"/>
  <c r="BR76" i="1"/>
  <c r="BT76" i="1" s="1"/>
  <c r="BK76" i="1"/>
  <c r="CB75" i="1"/>
  <c r="CA75" i="1"/>
  <c r="BZ75" i="1"/>
  <c r="BR75" i="1"/>
  <c r="BT75" i="1" s="1"/>
  <c r="BK75" i="1"/>
  <c r="CB74" i="1"/>
  <c r="CA74" i="1"/>
  <c r="BZ74" i="1"/>
  <c r="BR74" i="1"/>
  <c r="BT74" i="1" s="1"/>
  <c r="BK74" i="1"/>
  <c r="CB73" i="1"/>
  <c r="CA73" i="1"/>
  <c r="BZ73" i="1"/>
  <c r="BR73" i="1"/>
  <c r="BT73" i="1" s="1"/>
  <c r="BK73" i="1"/>
  <c r="CB72" i="1"/>
  <c r="CA72" i="1"/>
  <c r="BZ72" i="1"/>
  <c r="BR72" i="1"/>
  <c r="BT72" i="1" s="1"/>
  <c r="BK72" i="1"/>
  <c r="CB71" i="1"/>
  <c r="CA71" i="1"/>
  <c r="BZ71" i="1"/>
  <c r="BR71" i="1"/>
  <c r="BT71" i="1" s="1"/>
  <c r="BK71" i="1"/>
  <c r="CB70" i="1"/>
  <c r="CA70" i="1"/>
  <c r="BZ70" i="1"/>
  <c r="BR70" i="1"/>
  <c r="BT70" i="1" s="1"/>
  <c r="BK70" i="1"/>
  <c r="CB69" i="1"/>
  <c r="CA69" i="1"/>
  <c r="BZ69" i="1"/>
  <c r="BR69" i="1"/>
  <c r="BT69" i="1" s="1"/>
  <c r="BK69" i="1"/>
  <c r="CB68" i="1"/>
  <c r="CA68" i="1"/>
  <c r="BZ68" i="1"/>
  <c r="BR68" i="1"/>
  <c r="BT68" i="1" s="1"/>
  <c r="BK68" i="1"/>
  <c r="CB67" i="1"/>
  <c r="CA67" i="1"/>
  <c r="BZ67" i="1"/>
  <c r="BR67" i="1"/>
  <c r="BT67" i="1" s="1"/>
  <c r="BK67" i="1"/>
  <c r="CB66" i="1"/>
  <c r="CA66" i="1"/>
  <c r="BZ66" i="1"/>
  <c r="BR66" i="1"/>
  <c r="BT66" i="1" s="1"/>
  <c r="BK66" i="1"/>
  <c r="CB65" i="1"/>
  <c r="CA65" i="1"/>
  <c r="BZ65" i="1"/>
  <c r="BR65" i="1"/>
  <c r="BT65" i="1" s="1"/>
  <c r="BK65" i="1"/>
  <c r="CB63" i="1"/>
  <c r="CA63" i="1"/>
  <c r="BZ63" i="1"/>
  <c r="BR63" i="1"/>
  <c r="BT63" i="1" s="1"/>
  <c r="BK63" i="1"/>
  <c r="CB62" i="1"/>
  <c r="CA62" i="1"/>
  <c r="BZ62" i="1"/>
  <c r="BR62" i="1"/>
  <c r="BT62" i="1" s="1"/>
  <c r="BK62" i="1"/>
  <c r="CB61" i="1"/>
  <c r="CA61" i="1"/>
  <c r="BZ61" i="1"/>
  <c r="BR61" i="1"/>
  <c r="BT61" i="1" s="1"/>
  <c r="BK61" i="1"/>
  <c r="CB60" i="1"/>
  <c r="CA60" i="1"/>
  <c r="BZ60" i="1"/>
  <c r="BR60" i="1"/>
  <c r="BT60" i="1" s="1"/>
  <c r="BK60" i="1"/>
  <c r="CB59" i="1"/>
  <c r="CA59" i="1"/>
  <c r="BZ59" i="1"/>
  <c r="BR59" i="1"/>
  <c r="BT59" i="1" s="1"/>
  <c r="BK59" i="1"/>
  <c r="CB58" i="1"/>
  <c r="CA58" i="1"/>
  <c r="BZ58" i="1"/>
  <c r="BR58" i="1"/>
  <c r="BT58" i="1" s="1"/>
  <c r="BK58" i="1"/>
  <c r="CB57" i="1"/>
  <c r="CA57" i="1"/>
  <c r="BZ57" i="1"/>
  <c r="BR57" i="1"/>
  <c r="BT57" i="1" s="1"/>
  <c r="BK57" i="1"/>
  <c r="CB56" i="1"/>
  <c r="CA56" i="1"/>
  <c r="BZ56" i="1"/>
  <c r="BR56" i="1"/>
  <c r="BT56" i="1" s="1"/>
  <c r="BK56" i="1"/>
  <c r="CB55" i="1"/>
  <c r="CA55" i="1"/>
  <c r="BZ55" i="1"/>
  <c r="BR55" i="1"/>
  <c r="BT55" i="1" s="1"/>
  <c r="BV55" i="1" s="1"/>
  <c r="BK55" i="1"/>
  <c r="CB54" i="1"/>
  <c r="CA54" i="1"/>
  <c r="BZ54" i="1"/>
  <c r="BR54" i="1"/>
  <c r="BT54" i="1" s="1"/>
  <c r="BK54" i="1"/>
  <c r="CB53" i="1"/>
  <c r="CA53" i="1"/>
  <c r="BZ53" i="1"/>
  <c r="BR53" i="1"/>
  <c r="BT53" i="1" s="1"/>
  <c r="BV53" i="1" s="1"/>
  <c r="BK53" i="1"/>
  <c r="CB52" i="1"/>
  <c r="CA52" i="1"/>
  <c r="BZ52" i="1"/>
  <c r="BR52" i="1"/>
  <c r="BT52" i="1" s="1"/>
  <c r="CE52" i="1" s="1"/>
  <c r="BK52" i="1"/>
  <c r="CB51" i="1"/>
  <c r="CA51" i="1"/>
  <c r="BZ51" i="1"/>
  <c r="BR51" i="1"/>
  <c r="BT51" i="1" s="1"/>
  <c r="BK51" i="1"/>
  <c r="CB50" i="1"/>
  <c r="CA50" i="1"/>
  <c r="BZ50" i="1"/>
  <c r="BR50" i="1"/>
  <c r="BT50" i="1" s="1"/>
  <c r="BK50" i="1"/>
  <c r="CB49" i="1"/>
  <c r="CA49" i="1"/>
  <c r="BZ49" i="1"/>
  <c r="BR49" i="1"/>
  <c r="BT49" i="1" s="1"/>
  <c r="BK49" i="1"/>
  <c r="CB48" i="1"/>
  <c r="CA48" i="1"/>
  <c r="BZ48" i="1"/>
  <c r="BR48" i="1"/>
  <c r="BT48" i="1" s="1"/>
  <c r="CE48" i="1" s="1"/>
  <c r="BK48" i="1"/>
  <c r="CB47" i="1"/>
  <c r="CA47" i="1"/>
  <c r="BZ47" i="1"/>
  <c r="BR47" i="1"/>
  <c r="BT47" i="1" s="1"/>
  <c r="BK47" i="1"/>
  <c r="CB46" i="1"/>
  <c r="CA46" i="1"/>
  <c r="BZ46" i="1"/>
  <c r="BR46" i="1"/>
  <c r="BT46" i="1" s="1"/>
  <c r="BK46" i="1"/>
  <c r="CB45" i="1"/>
  <c r="CA45" i="1"/>
  <c r="BZ45" i="1"/>
  <c r="BR45" i="1"/>
  <c r="BT45" i="1" s="1"/>
  <c r="BK45" i="1"/>
  <c r="CB43" i="1"/>
  <c r="CA43" i="1"/>
  <c r="BZ43" i="1"/>
  <c r="BR43" i="1"/>
  <c r="BT43" i="1" s="1"/>
  <c r="BK43" i="1"/>
  <c r="CB42" i="1"/>
  <c r="CA42" i="1"/>
  <c r="BZ42" i="1"/>
  <c r="BR42" i="1"/>
  <c r="BT42" i="1" s="1"/>
  <c r="BK42" i="1"/>
  <c r="CB41" i="1"/>
  <c r="CA41" i="1"/>
  <c r="BZ41" i="1"/>
  <c r="BR41" i="1"/>
  <c r="BT41" i="1" s="1"/>
  <c r="CE41" i="1" s="1"/>
  <c r="BK41" i="1"/>
  <c r="CB40" i="1"/>
  <c r="CA40" i="1"/>
  <c r="BZ40" i="1"/>
  <c r="BR40" i="1"/>
  <c r="BT40" i="1" s="1"/>
  <c r="BV40" i="1" s="1"/>
  <c r="BK40" i="1"/>
  <c r="CB39" i="1"/>
  <c r="CA39" i="1"/>
  <c r="BZ39" i="1"/>
  <c r="BR39" i="1"/>
  <c r="BT39" i="1" s="1"/>
  <c r="CE39" i="1" s="1"/>
  <c r="BK39" i="1"/>
  <c r="CB37" i="1"/>
  <c r="CA37" i="1"/>
  <c r="BZ37" i="1"/>
  <c r="BR37" i="1"/>
  <c r="BT37" i="1" s="1"/>
  <c r="BK37" i="1"/>
  <c r="CB36" i="1"/>
  <c r="CA36" i="1"/>
  <c r="BZ36" i="1"/>
  <c r="BR36" i="1"/>
  <c r="BT36" i="1" s="1"/>
  <c r="BK36" i="1"/>
  <c r="CB35" i="1"/>
  <c r="CA35" i="1"/>
  <c r="BZ35" i="1"/>
  <c r="BR35" i="1"/>
  <c r="BT35" i="1" s="1"/>
  <c r="BV35" i="1" s="1"/>
  <c r="BK35" i="1"/>
  <c r="CB34" i="1"/>
  <c r="CA34" i="1"/>
  <c r="BZ34" i="1"/>
  <c r="BR34" i="1"/>
  <c r="BT34" i="1" s="1"/>
  <c r="CE34" i="1" s="1"/>
  <c r="BK34" i="1"/>
  <c r="CB33" i="1"/>
  <c r="CA33" i="1"/>
  <c r="BZ33" i="1"/>
  <c r="BR33" i="1"/>
  <c r="BT33" i="1" s="1"/>
  <c r="BK33" i="1"/>
  <c r="CB32" i="1"/>
  <c r="CA32" i="1"/>
  <c r="BZ32" i="1"/>
  <c r="BR32" i="1"/>
  <c r="BT32" i="1" s="1"/>
  <c r="CE32" i="1" s="1"/>
  <c r="BK32" i="1"/>
  <c r="CB31" i="1"/>
  <c r="CA31" i="1"/>
  <c r="BZ31" i="1"/>
  <c r="BR31" i="1"/>
  <c r="BT31" i="1" s="1"/>
  <c r="BK31" i="1"/>
  <c r="CB30" i="1"/>
  <c r="CA30" i="1"/>
  <c r="BZ30" i="1"/>
  <c r="BR30" i="1"/>
  <c r="BT30" i="1" s="1"/>
  <c r="CE30" i="1" s="1"/>
  <c r="BK30" i="1"/>
  <c r="CB29" i="1"/>
  <c r="CA29" i="1"/>
  <c r="BZ29" i="1"/>
  <c r="BR29" i="1"/>
  <c r="BT29" i="1" s="1"/>
  <c r="BK29" i="1"/>
  <c r="CB28" i="1"/>
  <c r="CA28" i="1"/>
  <c r="BZ28" i="1"/>
  <c r="BR28" i="1"/>
  <c r="BT28" i="1" s="1"/>
  <c r="BK28" i="1"/>
  <c r="CB27" i="1"/>
  <c r="CA27" i="1"/>
  <c r="BZ27" i="1"/>
  <c r="BR27" i="1"/>
  <c r="BT27" i="1" s="1"/>
  <c r="BK27" i="1"/>
  <c r="CB26" i="1"/>
  <c r="CA26" i="1"/>
  <c r="BZ26" i="1"/>
  <c r="BR26" i="1"/>
  <c r="BT26" i="1" s="1"/>
  <c r="BK26" i="1"/>
  <c r="CB25" i="1"/>
  <c r="CA25" i="1"/>
  <c r="BZ25" i="1"/>
  <c r="BR25" i="1"/>
  <c r="BT25" i="1" s="1"/>
  <c r="BK25" i="1"/>
  <c r="CB24" i="1"/>
  <c r="CA24" i="1"/>
  <c r="BZ24" i="1"/>
  <c r="BR24" i="1"/>
  <c r="BT24" i="1" s="1"/>
  <c r="CE24" i="1" s="1"/>
  <c r="BK24" i="1"/>
  <c r="CB22" i="1"/>
  <c r="CA22" i="1"/>
  <c r="BZ22" i="1"/>
  <c r="BR22" i="1"/>
  <c r="BT22" i="1" s="1"/>
  <c r="BV22" i="1" s="1"/>
  <c r="BK22" i="1"/>
  <c r="CB21" i="1"/>
  <c r="CA21" i="1"/>
  <c r="BZ21" i="1"/>
  <c r="BR21" i="1"/>
  <c r="BT21" i="1" s="1"/>
  <c r="BK21" i="1"/>
  <c r="CB20" i="1"/>
  <c r="CA20" i="1"/>
  <c r="BZ20" i="1"/>
  <c r="BR20" i="1"/>
  <c r="BT20" i="1" s="1"/>
  <c r="BK20" i="1"/>
  <c r="CB19" i="1"/>
  <c r="CA19" i="1"/>
  <c r="BZ19" i="1"/>
  <c r="BR19" i="1"/>
  <c r="BT19" i="1" s="1"/>
  <c r="BK19" i="1"/>
  <c r="CB18" i="1"/>
  <c r="CA18" i="1"/>
  <c r="BZ18" i="1"/>
  <c r="BR18" i="1"/>
  <c r="BT18" i="1" s="1"/>
  <c r="BK18" i="1"/>
  <c r="CB17" i="1"/>
  <c r="CA17" i="1"/>
  <c r="BZ17" i="1"/>
  <c r="BR17" i="1"/>
  <c r="BT17" i="1" s="1"/>
  <c r="CE17" i="1" s="1"/>
  <c r="BK17" i="1"/>
  <c r="CB16" i="1"/>
  <c r="CA16" i="1"/>
  <c r="BZ16" i="1"/>
  <c r="BR16" i="1"/>
  <c r="BT16" i="1" s="1"/>
  <c r="BV16" i="1" s="1"/>
  <c r="BK16" i="1"/>
  <c r="CB15" i="1"/>
  <c r="CA15" i="1"/>
  <c r="BZ15" i="1"/>
  <c r="BR15" i="1"/>
  <c r="BT15" i="1" s="1"/>
  <c r="BK15" i="1"/>
  <c r="CB14" i="1"/>
  <c r="CA14" i="1"/>
  <c r="BZ14" i="1"/>
  <c r="BR14" i="1"/>
  <c r="BT14" i="1" s="1"/>
  <c r="BV14" i="1" s="1"/>
  <c r="BK14" i="1"/>
  <c r="CB13" i="1"/>
  <c r="CA13" i="1"/>
  <c r="BZ13" i="1"/>
  <c r="BR13" i="1"/>
  <c r="BT13" i="1" s="1"/>
  <c r="CF13" i="1" s="1"/>
  <c r="BK13" i="1"/>
  <c r="CB12" i="1"/>
  <c r="CA12" i="1"/>
  <c r="BZ12" i="1"/>
  <c r="BR12" i="1"/>
  <c r="BT12" i="1" s="1"/>
  <c r="CE12" i="1" s="1"/>
  <c r="BK12" i="1"/>
  <c r="CB11" i="1"/>
  <c r="CA11" i="1"/>
  <c r="BZ11" i="1"/>
  <c r="BR11" i="1"/>
  <c r="BT11" i="1" s="1"/>
  <c r="CF11" i="1" s="1"/>
  <c r="BK11" i="1"/>
  <c r="CB10" i="1"/>
  <c r="CA10" i="1"/>
  <c r="BZ10" i="1"/>
  <c r="BR10" i="1"/>
  <c r="BT10" i="1" s="1"/>
  <c r="BK10" i="1"/>
  <c r="CB9" i="1"/>
  <c r="CA9" i="1"/>
  <c r="BZ9" i="1"/>
  <c r="BR9" i="1"/>
  <c r="BT9" i="1" s="1"/>
  <c r="CF9" i="1" s="1"/>
  <c r="BK9" i="1"/>
  <c r="CB8" i="1"/>
  <c r="CA8" i="1"/>
  <c r="BZ8" i="1"/>
  <c r="BR8" i="1"/>
  <c r="BT8" i="1" s="1"/>
  <c r="BK8" i="1"/>
  <c r="CB7" i="1"/>
  <c r="CA7" i="1"/>
  <c r="BZ7" i="1"/>
  <c r="BR7" i="1"/>
  <c r="BT7" i="1" s="1"/>
  <c r="BK7" i="1"/>
  <c r="CB6" i="1"/>
  <c r="CA6" i="1"/>
  <c r="BZ6" i="1"/>
  <c r="BR6" i="1"/>
  <c r="BT6" i="1" s="1"/>
  <c r="BV6" i="1" s="1"/>
  <c r="BK6" i="1"/>
  <c r="CB5" i="1"/>
  <c r="CA5" i="1"/>
  <c r="BZ5" i="1"/>
  <c r="BR5" i="1"/>
  <c r="BT5" i="1" s="1"/>
  <c r="CF5" i="1" s="1"/>
  <c r="BK5" i="1"/>
  <c r="CB4" i="1"/>
  <c r="CA4" i="1"/>
  <c r="BZ4" i="1"/>
  <c r="BR4" i="1"/>
  <c r="BT4" i="1" s="1"/>
  <c r="BK4" i="1"/>
  <c r="CB3" i="1"/>
  <c r="CA3" i="1"/>
  <c r="BZ3" i="1"/>
  <c r="BR3" i="1"/>
  <c r="BT3" i="1" s="1"/>
  <c r="BK3" i="1"/>
  <c r="CD14" i="1" l="1"/>
  <c r="CC8" i="1"/>
  <c r="CC16" i="1"/>
  <c r="CC37" i="1"/>
  <c r="CC51" i="1"/>
  <c r="CC55" i="1"/>
  <c r="CD72" i="1"/>
  <c r="CD88" i="1"/>
  <c r="CD109" i="1"/>
  <c r="CC57" i="1"/>
  <c r="CD5" i="1"/>
  <c r="CC13" i="1"/>
  <c r="CD26" i="1"/>
  <c r="CC30" i="1"/>
  <c r="CC36" i="1"/>
  <c r="CC108" i="1"/>
  <c r="CD7" i="1"/>
  <c r="CC11" i="1"/>
  <c r="CC32" i="1"/>
  <c r="CC95" i="1"/>
  <c r="CD104" i="1"/>
  <c r="CE13" i="1"/>
  <c r="CC33" i="1"/>
  <c r="CD41" i="1"/>
  <c r="CD46" i="1"/>
  <c r="CD50" i="1"/>
  <c r="CD61" i="1"/>
  <c r="CC66" i="1"/>
  <c r="CC70" i="1"/>
  <c r="CC78" i="1"/>
  <c r="CC82" i="1"/>
  <c r="CC86" i="1"/>
  <c r="CC91" i="1"/>
  <c r="CD34" i="1"/>
  <c r="CC74" i="1"/>
  <c r="CC104" i="1"/>
  <c r="CD20" i="1"/>
  <c r="CD68" i="1"/>
  <c r="CD4" i="1"/>
  <c r="CD52" i="1"/>
  <c r="CC103" i="1"/>
  <c r="CC109" i="1"/>
  <c r="CD12" i="1"/>
  <c r="CC29" i="1"/>
  <c r="CD84" i="1"/>
  <c r="CD16" i="1"/>
  <c r="CD21" i="1"/>
  <c r="CC53" i="1"/>
  <c r="CC5" i="1"/>
  <c r="CD8" i="1"/>
  <c r="CD37" i="1"/>
  <c r="CC61" i="1"/>
  <c r="CD66" i="1"/>
  <c r="CD101" i="1"/>
  <c r="CD112" i="1"/>
  <c r="CD6" i="1"/>
  <c r="CC10" i="1"/>
  <c r="CD13" i="1"/>
  <c r="CD15" i="1"/>
  <c r="CC17" i="1"/>
  <c r="CC20" i="1"/>
  <c r="CD24" i="1"/>
  <c r="CD28" i="1"/>
  <c r="CC34" i="1"/>
  <c r="CD39" i="1"/>
  <c r="CD42" i="1"/>
  <c r="CD43" i="1"/>
  <c r="CC47" i="1"/>
  <c r="CD51" i="1"/>
  <c r="CD82" i="1"/>
  <c r="CD86" i="1"/>
  <c r="CD99" i="1"/>
  <c r="CF3" i="1"/>
  <c r="BV3" i="1"/>
  <c r="CE19" i="1"/>
  <c r="BV19" i="1"/>
  <c r="CF33" i="1"/>
  <c r="BV33" i="1"/>
  <c r="CF42" i="1"/>
  <c r="BV42" i="1"/>
  <c r="CF47" i="1"/>
  <c r="BV47" i="1"/>
  <c r="CF51" i="1"/>
  <c r="BV51" i="1"/>
  <c r="CE108" i="1"/>
  <c r="CF108" i="1"/>
  <c r="BV108" i="1"/>
  <c r="CE4" i="1"/>
  <c r="CF4" i="1"/>
  <c r="CF20" i="1"/>
  <c r="BV20" i="1"/>
  <c r="CE28" i="1"/>
  <c r="CF28" i="1"/>
  <c r="CE36" i="1"/>
  <c r="BV36" i="1"/>
  <c r="CF25" i="1"/>
  <c r="BV25" i="1"/>
  <c r="CF29" i="1"/>
  <c r="BV29" i="1"/>
  <c r="CE8" i="1"/>
  <c r="BV8" i="1"/>
  <c r="BV18" i="1"/>
  <c r="CF18" i="1"/>
  <c r="CF37" i="1"/>
  <c r="BV37" i="1"/>
  <c r="CE46" i="1"/>
  <c r="CF46" i="1"/>
  <c r="CE50" i="1"/>
  <c r="CF50" i="1"/>
  <c r="BV50" i="1"/>
  <c r="CF12" i="1"/>
  <c r="BV11" i="1"/>
  <c r="BV104" i="1"/>
  <c r="CF32" i="1"/>
  <c r="CD36" i="1"/>
  <c r="CC50" i="1"/>
  <c r="CD55" i="1"/>
  <c r="CD63" i="1"/>
  <c r="CD78" i="1"/>
  <c r="CD80" i="1"/>
  <c r="CD95" i="1"/>
  <c r="CD97" i="1"/>
  <c r="CC99" i="1"/>
  <c r="CD108" i="1"/>
  <c r="CC112" i="1"/>
  <c r="CF35" i="1"/>
  <c r="CD3" i="1"/>
  <c r="BV5" i="1"/>
  <c r="CD19" i="1"/>
  <c r="BV32" i="1"/>
  <c r="CC24" i="1"/>
  <c r="CC28" i="1"/>
  <c r="CC3" i="1"/>
  <c r="CE5" i="1"/>
  <c r="CD9" i="1"/>
  <c r="CD11" i="1"/>
  <c r="BV13" i="1"/>
  <c r="CD17" i="1"/>
  <c r="CC19" i="1"/>
  <c r="CD25" i="1"/>
  <c r="CD32" i="1"/>
  <c r="CD33" i="1"/>
  <c r="CC41" i="1"/>
  <c r="CC46" i="1"/>
  <c r="CC48" i="1"/>
  <c r="CC52" i="1"/>
  <c r="CD53" i="1"/>
  <c r="CD57" i="1"/>
  <c r="CD59" i="1"/>
  <c r="CD70" i="1"/>
  <c r="CD74" i="1"/>
  <c r="CD76" i="1"/>
  <c r="CD91" i="1"/>
  <c r="CD93" i="1"/>
  <c r="CD103" i="1"/>
  <c r="BV49" i="1"/>
  <c r="CF49" i="1"/>
  <c r="CE49" i="1"/>
  <c r="BV69" i="1"/>
  <c r="CF69" i="1"/>
  <c r="CE69" i="1"/>
  <c r="BV85" i="1"/>
  <c r="CF85" i="1"/>
  <c r="CE85" i="1"/>
  <c r="BV102" i="1"/>
  <c r="CF102" i="1"/>
  <c r="CE102" i="1"/>
  <c r="CE7" i="1"/>
  <c r="CF7" i="1"/>
  <c r="BV7" i="1"/>
  <c r="BV27" i="1"/>
  <c r="CF27" i="1"/>
  <c r="CE27" i="1"/>
  <c r="BV65" i="1"/>
  <c r="CF65" i="1"/>
  <c r="CE65" i="1"/>
  <c r="BV81" i="1"/>
  <c r="CF81" i="1"/>
  <c r="CE81" i="1"/>
  <c r="BV98" i="1"/>
  <c r="CF98" i="1"/>
  <c r="CE98" i="1"/>
  <c r="BV45" i="1"/>
  <c r="CF45" i="1"/>
  <c r="CE45" i="1"/>
  <c r="BV10" i="1"/>
  <c r="CE10" i="1"/>
  <c r="CF10" i="1"/>
  <c r="CE15" i="1"/>
  <c r="BV15" i="1"/>
  <c r="CF15" i="1"/>
  <c r="BV31" i="1"/>
  <c r="CF31" i="1"/>
  <c r="CE31" i="1"/>
  <c r="BV54" i="1"/>
  <c r="CF54" i="1"/>
  <c r="CE54" i="1"/>
  <c r="BV21" i="1"/>
  <c r="CF21" i="1"/>
  <c r="CE40" i="1"/>
  <c r="CD47" i="1"/>
  <c r="CD49" i="1"/>
  <c r="CC49" i="1"/>
  <c r="CF58" i="1"/>
  <c r="CE58" i="1"/>
  <c r="BV58" i="1"/>
  <c r="BV60" i="1"/>
  <c r="CF60" i="1"/>
  <c r="CE66" i="1"/>
  <c r="CF66" i="1"/>
  <c r="BV66" i="1"/>
  <c r="CF75" i="1"/>
  <c r="CE75" i="1"/>
  <c r="BV75" i="1"/>
  <c r="BV88" i="1"/>
  <c r="CF88" i="1"/>
  <c r="CE88" i="1"/>
  <c r="CF92" i="1"/>
  <c r="CE92" i="1"/>
  <c r="BV92" i="1"/>
  <c r="CD96" i="1"/>
  <c r="CC96" i="1"/>
  <c r="CE99" i="1"/>
  <c r="CF99" i="1"/>
  <c r="BV99" i="1"/>
  <c r="CC110" i="1"/>
  <c r="CD110" i="1"/>
  <c r="BV111" i="1"/>
  <c r="CF111" i="1"/>
  <c r="CE111" i="1"/>
  <c r="CE3" i="1"/>
  <c r="CE6" i="1"/>
  <c r="BV9" i="1"/>
  <c r="CC9" i="1"/>
  <c r="CE11" i="1"/>
  <c r="CE14" i="1"/>
  <c r="CD18" i="1"/>
  <c r="CC18" i="1"/>
  <c r="CF19" i="1"/>
  <c r="CE21" i="1"/>
  <c r="CF22" i="1"/>
  <c r="BV24" i="1"/>
  <c r="BV26" i="1"/>
  <c r="CF26" i="1"/>
  <c r="CD35" i="1"/>
  <c r="CC35" i="1"/>
  <c r="CF36" i="1"/>
  <c r="CF40" i="1"/>
  <c r="BV41" i="1"/>
  <c r="BV43" i="1"/>
  <c r="CF43" i="1"/>
  <c r="BV59" i="1"/>
  <c r="CF59" i="1"/>
  <c r="CE59" i="1"/>
  <c r="CF62" i="1"/>
  <c r="CE62" i="1"/>
  <c r="BV62" i="1"/>
  <c r="CD67" i="1"/>
  <c r="CC67" i="1"/>
  <c r="CE70" i="1"/>
  <c r="CF70" i="1"/>
  <c r="BV70" i="1"/>
  <c r="BV76" i="1"/>
  <c r="CF76" i="1"/>
  <c r="CE76" i="1"/>
  <c r="CF79" i="1"/>
  <c r="CE79" i="1"/>
  <c r="BV79" i="1"/>
  <c r="CD83" i="1"/>
  <c r="CC83" i="1"/>
  <c r="CE86" i="1"/>
  <c r="CF86" i="1"/>
  <c r="BV86" i="1"/>
  <c r="BV93" i="1"/>
  <c r="CF93" i="1"/>
  <c r="CE93" i="1"/>
  <c r="CF96" i="1"/>
  <c r="CE96" i="1"/>
  <c r="BV96" i="1"/>
  <c r="CD100" i="1"/>
  <c r="CC100" i="1"/>
  <c r="CE103" i="1"/>
  <c r="CF103" i="1"/>
  <c r="BV103" i="1"/>
  <c r="CC106" i="1"/>
  <c r="CD106" i="1"/>
  <c r="BV107" i="1"/>
  <c r="CF107" i="1"/>
  <c r="CE107" i="1"/>
  <c r="BV4" i="1"/>
  <c r="CC4" i="1"/>
  <c r="CC6" i="1"/>
  <c r="CF6" i="1"/>
  <c r="CC7" i="1"/>
  <c r="CF8" i="1"/>
  <c r="CD10" i="1"/>
  <c r="BV12" i="1"/>
  <c r="CC12" i="1"/>
  <c r="CC14" i="1"/>
  <c r="CF14" i="1"/>
  <c r="CC15" i="1"/>
  <c r="CC21" i="1"/>
  <c r="CD22" i="1"/>
  <c r="CC22" i="1"/>
  <c r="CF24" i="1"/>
  <c r="CC25" i="1"/>
  <c r="CE26" i="1"/>
  <c r="BV28" i="1"/>
  <c r="BV30" i="1"/>
  <c r="CF30" i="1"/>
  <c r="CD30" i="1"/>
  <c r="CC39" i="1"/>
  <c r="CD40" i="1"/>
  <c r="CC40" i="1"/>
  <c r="CF41" i="1"/>
  <c r="CC42" i="1"/>
  <c r="CE43" i="1"/>
  <c r="BV46" i="1"/>
  <c r="BV48" i="1"/>
  <c r="CF48" i="1"/>
  <c r="CD48" i="1"/>
  <c r="CE57" i="1"/>
  <c r="CF57" i="1"/>
  <c r="BV57" i="1"/>
  <c r="BV63" i="1"/>
  <c r="CF63" i="1"/>
  <c r="CE63" i="1"/>
  <c r="CF67" i="1"/>
  <c r="CE67" i="1"/>
  <c r="BV67" i="1"/>
  <c r="CD71" i="1"/>
  <c r="CC71" i="1"/>
  <c r="CE74" i="1"/>
  <c r="CF74" i="1"/>
  <c r="BV74" i="1"/>
  <c r="BV80" i="1"/>
  <c r="CF80" i="1"/>
  <c r="CE80" i="1"/>
  <c r="CF83" i="1"/>
  <c r="CE83" i="1"/>
  <c r="BV83" i="1"/>
  <c r="CD87" i="1"/>
  <c r="CC87" i="1"/>
  <c r="CE91" i="1"/>
  <c r="CF91" i="1"/>
  <c r="BV91" i="1"/>
  <c r="BV97" i="1"/>
  <c r="CF97" i="1"/>
  <c r="CE97" i="1"/>
  <c r="CF100" i="1"/>
  <c r="CE100" i="1"/>
  <c r="BV100" i="1"/>
  <c r="CD111" i="1"/>
  <c r="CC111" i="1"/>
  <c r="CE22" i="1"/>
  <c r="CD29" i="1"/>
  <c r="CD31" i="1"/>
  <c r="CC31" i="1"/>
  <c r="BV39" i="1"/>
  <c r="CF39" i="1"/>
  <c r="CE60" i="1"/>
  <c r="CD62" i="1"/>
  <c r="CC62" i="1"/>
  <c r="BV72" i="1"/>
  <c r="CF72" i="1"/>
  <c r="CE72" i="1"/>
  <c r="BV77" i="1"/>
  <c r="CF77" i="1"/>
  <c r="CE77" i="1"/>
  <c r="CD79" i="1"/>
  <c r="CC79" i="1"/>
  <c r="CE82" i="1"/>
  <c r="CF82" i="1"/>
  <c r="BV82" i="1"/>
  <c r="BV94" i="1"/>
  <c r="CF94" i="1"/>
  <c r="CE9" i="1"/>
  <c r="CF16" i="1"/>
  <c r="CE16" i="1"/>
  <c r="BV17" i="1"/>
  <c r="CF17" i="1"/>
  <c r="CE18" i="1"/>
  <c r="CC26" i="1"/>
  <c r="CD27" i="1"/>
  <c r="CC27" i="1"/>
  <c r="BV34" i="1"/>
  <c r="CF34" i="1"/>
  <c r="CE35" i="1"/>
  <c r="CC43" i="1"/>
  <c r="CD45" i="1"/>
  <c r="CC45" i="1"/>
  <c r="BV52" i="1"/>
  <c r="CF52" i="1"/>
  <c r="BV56" i="1"/>
  <c r="CF56" i="1"/>
  <c r="CE56" i="1"/>
  <c r="CD58" i="1"/>
  <c r="CC58" i="1"/>
  <c r="CE61" i="1"/>
  <c r="CF61" i="1"/>
  <c r="BV61" i="1"/>
  <c r="BV68" i="1"/>
  <c r="CF68" i="1"/>
  <c r="CE68" i="1"/>
  <c r="CF71" i="1"/>
  <c r="CE71" i="1"/>
  <c r="BV71" i="1"/>
  <c r="BV73" i="1"/>
  <c r="CF73" i="1"/>
  <c r="CE73" i="1"/>
  <c r="CD75" i="1"/>
  <c r="CC75" i="1"/>
  <c r="CE78" i="1"/>
  <c r="CF78" i="1"/>
  <c r="BV78" i="1"/>
  <c r="BV84" i="1"/>
  <c r="CF84" i="1"/>
  <c r="CE84" i="1"/>
  <c r="CF87" i="1"/>
  <c r="CE87" i="1"/>
  <c r="BV87" i="1"/>
  <c r="BV89" i="1"/>
  <c r="CF89" i="1"/>
  <c r="CE89" i="1"/>
  <c r="CD92" i="1"/>
  <c r="CC92" i="1"/>
  <c r="CE95" i="1"/>
  <c r="CF95" i="1"/>
  <c r="BV95" i="1"/>
  <c r="BV101" i="1"/>
  <c r="CF101" i="1"/>
  <c r="CE101" i="1"/>
  <c r="CD107" i="1"/>
  <c r="CC107" i="1"/>
  <c r="CE20" i="1"/>
  <c r="CE25" i="1"/>
  <c r="CE29" i="1"/>
  <c r="CE33" i="1"/>
  <c r="CE37" i="1"/>
  <c r="CE42" i="1"/>
  <c r="CE47" i="1"/>
  <c r="CE51" i="1"/>
  <c r="BV106" i="1"/>
  <c r="CF106" i="1"/>
  <c r="CF109" i="1"/>
  <c r="CE109" i="1"/>
  <c r="BV110" i="1"/>
  <c r="CF110" i="1"/>
  <c r="CD113" i="1"/>
  <c r="CC113" i="1"/>
  <c r="CD54" i="1"/>
  <c r="CC54" i="1"/>
  <c r="CD56" i="1"/>
  <c r="CC56" i="1"/>
  <c r="CC59" i="1"/>
  <c r="CD60" i="1"/>
  <c r="CC60" i="1"/>
  <c r="CC63" i="1"/>
  <c r="CD65" i="1"/>
  <c r="CC65" i="1"/>
  <c r="CC68" i="1"/>
  <c r="CD69" i="1"/>
  <c r="CC69" i="1"/>
  <c r="CC72" i="1"/>
  <c r="CD73" i="1"/>
  <c r="CC73" i="1"/>
  <c r="CC76" i="1"/>
  <c r="CD77" i="1"/>
  <c r="CC77" i="1"/>
  <c r="CC80" i="1"/>
  <c r="CD81" i="1"/>
  <c r="CC81" i="1"/>
  <c r="CC84" i="1"/>
  <c r="CD85" i="1"/>
  <c r="CC85" i="1"/>
  <c r="CC88" i="1"/>
  <c r="CD89" i="1"/>
  <c r="CC89" i="1"/>
  <c r="CC93" i="1"/>
  <c r="CD94" i="1"/>
  <c r="CC94" i="1"/>
  <c r="CC97" i="1"/>
  <c r="CD98" i="1"/>
  <c r="CC98" i="1"/>
  <c r="CC101" i="1"/>
  <c r="CD102" i="1"/>
  <c r="CC102" i="1"/>
  <c r="CE104" i="1"/>
</calcChain>
</file>

<file path=xl/sharedStrings.xml><?xml version="1.0" encoding="utf-8"?>
<sst xmlns="http://schemas.openxmlformats.org/spreadsheetml/2006/main" count="5429" uniqueCount="1395">
  <si>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</si>
  <si>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</si>
  <si>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</si>
  <si>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</si>
  <si>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</si>
  <si>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</si>
  <si>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DEPENDENCIA</t>
  </si>
  <si>
    <t>OBJETO DEL CONTRATO</t>
  </si>
  <si>
    <t>MODALIDAD DE SELECCIÓN</t>
  </si>
  <si>
    <t>NO. PROCESO</t>
  </si>
  <si>
    <t>LINK SECOP</t>
  </si>
  <si>
    <t>CLASE DE CONTRATO</t>
  </si>
  <si>
    <t>DESCRIBA OTRA CLASE DE CONTRATO</t>
  </si>
  <si>
    <t>CÓDIGO SECOP</t>
  </si>
  <si>
    <t>VALOR INICIAL DEL CONTRATO (En pesos)</t>
  </si>
  <si>
    <t>CDP</t>
  </si>
  <si>
    <t>RP</t>
  </si>
  <si>
    <t>RUBRO</t>
  </si>
  <si>
    <t>FECHA RP</t>
  </si>
  <si>
    <t xml:space="preserve">FUERZA </t>
  </si>
  <si>
    <t>RECURSOS PROVIENEN DE CONTRATO o CONVENIO INTERADTIVO?</t>
  </si>
  <si>
    <t xml:space="preserve">No. CTO INTER                                                                                                            </t>
  </si>
  <si>
    <t>VENCIMIENTO INTER</t>
  </si>
  <si>
    <t>ENTIDAD DE DONDE PROVIENEN LOS RECURSOS : NIT</t>
  </si>
  <si>
    <t>ENTIDAD DE DONDE PROVIENEN LOS RECURSOS : DÍGITO DE VERIFICACIÓN DEL NIT</t>
  </si>
  <si>
    <t>CONTRATISTA  NATURALEZA</t>
  </si>
  <si>
    <t>CONTRATISTA : TIPO IDENTIFICACIÓN</t>
  </si>
  <si>
    <t>CONTRATISTA : NÚMERO DE CÉDULA o RUT</t>
  </si>
  <si>
    <t>CONTRATISTA : NÚMERO DEL NIT</t>
  </si>
  <si>
    <t>CONTRATISTA : DÍGITO DE VERIFICACIÓN (NIT o RUT)</t>
  </si>
  <si>
    <t>NUMERO
IDENTIFICACION</t>
  </si>
  <si>
    <t>NR. DOCUMENTO</t>
  </si>
  <si>
    <t>CONTRATISTA : NOMBRE COMPLETO</t>
  </si>
  <si>
    <t>REPRESENTANTE LEGAL</t>
  </si>
  <si>
    <t>CORREO ELECTRONICO</t>
  </si>
  <si>
    <t>INTEGRANTES : NÚMERO DE CÉDULA o RUT</t>
  </si>
  <si>
    <t>INTEGRANTES : NÚMERO DEL NIT</t>
  </si>
  <si>
    <t>INTEGRANTES : DÍGITO DE VERIFICACIÓN (NIT o RUT)</t>
  </si>
  <si>
    <t>INTEGRANTES : CÉDULA EXTRANJERÍA</t>
  </si>
  <si>
    <t>INTEGRANTES : NOMBRE COMPLETO</t>
  </si>
  <si>
    <t>GARANTÍAS : TIPO DE GARANTÍA</t>
  </si>
  <si>
    <t>GARANTÍAS : RIESGOS ASEGURADOS</t>
  </si>
  <si>
    <t>GARANTÍAS : FECHA DE EXPEDICIÓN DE GARANTÍAS</t>
  </si>
  <si>
    <t>GARANTÍAS / ENTIDAD ASEGURADORA</t>
  </si>
  <si>
    <t>GARANTÍAS / NÚMERO DE LA GARANTÍA</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</si>
  <si>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</si>
  <si>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</si>
  <si>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</si>
  <si>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</si>
  <si>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</si>
  <si>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</si>
  <si>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</si>
  <si>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</si>
  <si>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</si>
  <si>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</si>
  <si>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</si>
  <si>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</si>
  <si>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</si>
  <si>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FECHA NOTIFICACION</t>
  </si>
  <si>
    <t>TEL: SUPERVISOR</t>
  </si>
  <si>
    <t>EMAIL SUPERVISOR</t>
  </si>
  <si>
    <t>PLAZO DEL CONTRATO</t>
  </si>
  <si>
    <t>ANTICIPOS o PAGO ANTICIPADO</t>
  </si>
  <si>
    <t>ANTICIPOS o PAGO ANTICIPADO : VALOR TOTAL</t>
  </si>
  <si>
    <t>ADICION 1</t>
  </si>
  <si>
    <t>FECHA ADICION 1</t>
  </si>
  <si>
    <t>ADICION 2</t>
  </si>
  <si>
    <t>FECHA ADICION 2</t>
  </si>
  <si>
    <t>ADICIONES : VALOR TOTAL</t>
  </si>
  <si>
    <t>REDUCCION</t>
  </si>
  <si>
    <t>VALOR TOTAL DEL CONTRATO MAS ADICIONES Y REDUCCIONES</t>
  </si>
  <si>
    <t xml:space="preserve">VALOR PAGADO </t>
  </si>
  <si>
    <t>SALDO
POR UTILIZAR</t>
  </si>
  <si>
    <t>ESTADO DEL CONTRATO</t>
  </si>
  <si>
    <t>FECHA INICIO CONTRATO</t>
  </si>
  <si>
    <t>FECHA TERMINACIÓN CONTRATO (original)</t>
  </si>
  <si>
    <t>FECHA TERMINACIÓN CONTRATO</t>
  </si>
  <si>
    <t>AVANCE DE EJECUCIÓN EN DÍAS</t>
  </si>
  <si>
    <t>FECHA PREVISTA DE LIQUIDACION</t>
  </si>
  <si>
    <t>PORCENTAJE DE AVANCE FÍSICO PROGRAMADO</t>
  </si>
  <si>
    <t>PORCENTAJE DE AVANCE FÍSICO REAL</t>
  </si>
  <si>
    <t>PORCENTAJE AVANCE PRESUPUESTAL PROGRAMADO</t>
  </si>
  <si>
    <t>PORCENTAJE AVANCE PRESUPUESTAL REAL</t>
  </si>
  <si>
    <t>001-001-2025</t>
  </si>
  <si>
    <t>LUZ ADRIANA RICAURTE DIAZ</t>
  </si>
  <si>
    <t>SUBDIRECCIÓN GENERAL DE CONTRATACIÓN</t>
  </si>
  <si>
    <t>1 PRIMER VEZ</t>
  </si>
  <si>
    <t>OFICINA DE TECNOLOGIA</t>
  </si>
  <si>
    <t>PRESTACIÓN DE SERVICIOS PROFESIONALES CON CONOCIMIENTOS ESPECÍFICOS EN SOPORTE OPERACIONAL DEL MÓDULO FINANCIERO Y MODULO LOANS (CRÉDITOS-CARTERA) EN EL SISTEMA ERP SAP DE LA ALFM</t>
  </si>
  <si>
    <t>CONTRATACION DIRECTA</t>
  </si>
  <si>
    <t>002-020-2025</t>
  </si>
  <si>
    <t>https://community.secop.gov.co/Public/Tendering/OpportunityDetail/Index?noticeUID=CO1.NTC.7347517&amp;isFromPublicArea=True&amp;isModal=False</t>
  </si>
  <si>
    <t>PRESTACION DE SERVICIOS</t>
  </si>
  <si>
    <t>N/A</t>
  </si>
  <si>
    <t>5025</t>
  </si>
  <si>
    <t>5625</t>
  </si>
  <si>
    <t>A-02-02-02-008-003</t>
  </si>
  <si>
    <t>ALFM</t>
  </si>
  <si>
    <t>NO</t>
  </si>
  <si>
    <t>NATURAL</t>
  </si>
  <si>
    <t>CC</t>
  </si>
  <si>
    <t>52377453</t>
  </si>
  <si>
    <t>MARIA CRISTINA VACA MUÑOZ</t>
  </si>
  <si>
    <t>MARIA CRISTINA VACA MUÑO</t>
  </si>
  <si>
    <t>mcvm910@gmail.com</t>
  </si>
  <si>
    <t>POLIZA</t>
  </si>
  <si>
    <t>CUMPLIMIENTO DEL CONTRATO
CALIDAD DEL SERVICIO
PAGO DE SALARIOS, PRESTACIONES SOCIALES</t>
  </si>
  <si>
    <t>COMPAÑÍA MUNDIAL DE SEGUROS</t>
  </si>
  <si>
    <t>B-100057505</t>
  </si>
  <si>
    <t>SUPERVISIÓN</t>
  </si>
  <si>
    <t>DIANA MARLEN CAICEDO BENAVIDES</t>
  </si>
  <si>
    <t>diana.caicedo@agencialogistica.gov.co</t>
  </si>
  <si>
    <t>Ejecución</t>
  </si>
  <si>
    <t>001-002-2025</t>
  </si>
  <si>
    <t>2 DOS VEZ</t>
  </si>
  <si>
    <t>DIRECCION ADMINISTRATIVA</t>
  </si>
  <si>
    <t>CONTRATAR LOS SERVICIOS PROFESIONALES DE UN ECONOMISTA PARA APOYO A LA GESTIÓN PRECONTRACTUAL PARA ADELANTAR ACTIVIDADES DE CAPACITACIÓN, ESTRUCTURACIÓN Y EVALUACIÓN ECONÓMICA-FINANCIERA DE LOS DIFERENTES PROCESOS DE SELECCIÓN QUE SE ADELANTEN EN LA OFICINA PRINCIPAL Y EN LAS...</t>
  </si>
  <si>
    <t>002-002-2025</t>
  </si>
  <si>
    <t>https://community.secop.gov.co/Public/Tendering/OpportunityDetail/Index?noticeUID=CO1.NTC.7348290&amp;isFromPublicArea=True&amp;isModal=False</t>
  </si>
  <si>
    <t>2725</t>
  </si>
  <si>
    <t>5725</t>
  </si>
  <si>
    <t>1018478050</t>
  </si>
  <si>
    <t xml:space="preserve">ANGIE DAYHANA GONZALEZ DAVILA </t>
  </si>
  <si>
    <t>dayhana9508@hotmail.com</t>
  </si>
  <si>
    <t>B-100051240</t>
  </si>
  <si>
    <t>DANIEL ALBERTO PARDO CAMRGO</t>
  </si>
  <si>
    <t>rosa.fuentes@agencialogistica.gov.co</t>
  </si>
  <si>
    <t>001-003-2025</t>
  </si>
  <si>
    <t>SANDRA PATRICIA BOLAÑOS RODRIGUEZ</t>
  </si>
  <si>
    <t>SECRETARIA GENERAL</t>
  </si>
  <si>
    <t>CONTRATAR UN PROFESIONAL ESPECIALIZADO EN DERECHO LABORAL Y DERECHO PUBLICO, PARA QUE DESARROLLE LA ASESORÍA JURÍDICA EN LOS TEMAS DE FUNCIÓN PÚBLICA EN LA AGENCIA LOGÍSTICA DE LAS FUERZAS MILITARES</t>
  </si>
  <si>
    <t>002-014-2025</t>
  </si>
  <si>
    <t>https://community.secop.gov.co/Public/Tendering/OpportunityDetail/Index?noticeUID=CO1.NTC.7357046&amp;isFromPublicArea=True&amp;isModal=False</t>
  </si>
  <si>
    <t>2625</t>
  </si>
  <si>
    <t>6825</t>
  </si>
  <si>
    <t>A-02-02-02-008-002</t>
  </si>
  <si>
    <t>41649134</t>
  </si>
  <si>
    <t>GONZALEZ CERON NUBIA</t>
  </si>
  <si>
    <t>NUBIA GONZALEZ CERON</t>
  </si>
  <si>
    <t>nubgoncer@hotmail,com</t>
  </si>
  <si>
    <t>SEGUROS DEL ESTADO</t>
  </si>
  <si>
    <t>33-46-101061821</t>
  </si>
  <si>
    <t>LEONEL GUIVALDO MOSQUERA ORTIZ</t>
  </si>
  <si>
    <t>jleonel.mosquera@agencialogistica.gov.co</t>
  </si>
  <si>
    <t>001-004-2025</t>
  </si>
  <si>
    <t>CONTRATAR UN (A) AUXILIAR DE ENFERMERÍA PARA LA AGENCIA LOGÍSTICA DE LAS FUERZAS MILITARES.</t>
  </si>
  <si>
    <t>002-017-2025</t>
  </si>
  <si>
    <t>https://community.secop.gov.co/Public/Tendering/OpportunityDetail/Index?noticeUID=CO1.NTC.7362629&amp;isFromPublicArea=True&amp;isModal=False</t>
  </si>
  <si>
    <t>2825</t>
  </si>
  <si>
    <t>6925</t>
  </si>
  <si>
    <t>52844044</t>
  </si>
  <si>
    <t>LILIANA CRUZ MUÑOZ</t>
  </si>
  <si>
    <t>lilidaniangel56@gmail.com</t>
  </si>
  <si>
    <t>ASEGURADORA SOLIDARIA DE COLOMBIA S.A.</t>
  </si>
  <si>
    <t>930-47-994000000093</t>
  </si>
  <si>
    <t>NANCY LILIANA CUTA CASTRO</t>
  </si>
  <si>
    <t>nancy.cuta@agencialogistica.gov.co</t>
  </si>
  <si>
    <t>001-005-2025</t>
  </si>
  <si>
    <t>DIRECCION GENERAL</t>
  </si>
  <si>
    <t>PRESTACION DE SERVICIOS PROFESIONALES EN DERECHO PARA REPRESENTACION EN PROCESOS PENALES A LA AGENCIA LOGÍSTICA DE LAS FUERZAS MILITARES</t>
  </si>
  <si>
    <t>002-023-2025</t>
  </si>
  <si>
    <t>https://community.secop.gov.co/Public/Tendering/OpportunityDetail/Index?noticeUID=CO1.NTC.7365182&amp;isFromPublicArea=True&amp;isModal=False</t>
  </si>
  <si>
    <t>5325</t>
  </si>
  <si>
    <t>7325</t>
  </si>
  <si>
    <t>3021952</t>
  </si>
  <si>
    <t>CESAR AUGUSTO CLAVIJO MUNEVAR</t>
  </si>
  <si>
    <t>cesarclavijo7@yahoo.es</t>
  </si>
  <si>
    <t>55-44-101084055</t>
  </si>
  <si>
    <t>JULIAN EDULFO VELANDIA</t>
  </si>
  <si>
    <t>julian.velandia@agencialogistica.gov.co</t>
  </si>
  <si>
    <t>001-006-2025</t>
  </si>
  <si>
    <t>CONTRATAR LOS SERVICIOS DE UN ABOGADO COMO APOYO A LA GESTION PRECONTRACTUAL PARA ADELANTAR LOS DIFERENTES PROCESOS DE ADQUISICIONES DE BIENES Y SERVICIOS CON DESTINO A LA ENTIDAD Y EL DEPARTAMENTO DE BUCEO Y SALVAMENTO QUE ADELANTE LA SUBDIRECCIÓN GENERAL DE CONTRATACIÓN DE...</t>
  </si>
  <si>
    <t>002-003-2025</t>
  </si>
  <si>
    <t>https://community.secop.gov.co/Public/Tendering/OpportunityDetail/Index?noticeUID=CO1.NTC.7373805&amp;isFromPublicArea=True&amp;isModal=False</t>
  </si>
  <si>
    <t>6425</t>
  </si>
  <si>
    <t>7425</t>
  </si>
  <si>
    <t>A-05-01-02-008-002</t>
  </si>
  <si>
    <t>52827892</t>
  </si>
  <si>
    <t>CLAUDIA MARCELA CHAVARRO CAMARGO</t>
  </si>
  <si>
    <t>abogadaclaudiach@hotmail.com</t>
  </si>
  <si>
    <t>B-100040707</t>
  </si>
  <si>
    <t>DAIEL ALBERTO PARDO CAMARGO</t>
  </si>
  <si>
    <t>001-007-2025</t>
  </si>
  <si>
    <t>3 TRES VEZ</t>
  </si>
  <si>
    <t>CONTRATAR LOS SERVICIOS DE UN ABOGADO ESPECIALISTA COMO APOYO A LA GESTION PRECONTRACTUAL EN DESARROLLO DE LOS DIFERENTES PROCESOS DE ADQUISICIONES DE BIENES Y SERVICIOS QUE ADELANTE SUBDIRECCIÓN GENERAL DE CONTRATACIÓN DE LA AGENCIA LOGISTICA DE LAS FUERZAS MILITARES</t>
  </si>
  <si>
    <t>002-028-2025</t>
  </si>
  <si>
    <t>https://community.secop.gov.co/Public/Tendering/OpportunityDetail/Index?noticeUID=CO1.NTC.7396015&amp;isFromPublicArea=True&amp;isModal=False</t>
  </si>
  <si>
    <t>6625</t>
  </si>
  <si>
    <t>7525</t>
  </si>
  <si>
    <t>63543618</t>
  </si>
  <si>
    <t>LUZ AMANDA DURAN ESPITIA</t>
  </si>
  <si>
    <t>lade18@hotmail.com</t>
  </si>
  <si>
    <t>B-100057661</t>
  </si>
  <si>
    <t>ROSA YANETH FUENTES MORERA</t>
  </si>
  <si>
    <t>001-008-2025</t>
  </si>
  <si>
    <t>CONTRATAR A UN PROFESIONAL DE DERECHO, COMO APOYO A LA GESTION PARA QUE ADELANTE LA PROYECCIÓN DE DECISIONES Y RECAUDO PROBATORIO EN ETAPA DE INSTRUCCIÓN EN LA OFICINA DE CONTROL INTERNO DISCIPLINARIO DE LA AGENCIA LOGÍSTICA DE LAS FUERZAS MILITARES</t>
  </si>
  <si>
    <t>002-019-2025</t>
  </si>
  <si>
    <t>https://community.secop.gov.co/Public/Tendering/OpportunityDetail/Index?noticeUID=CO1.NTC.7393859&amp;isFromPublicArea=True&amp;isModal=False</t>
  </si>
  <si>
    <t>5125</t>
  </si>
  <si>
    <t>7625</t>
  </si>
  <si>
    <t>94439272</t>
  </si>
  <si>
    <t>LUIS CARLOS MURILLO SAYUTH</t>
  </si>
  <si>
    <t>murillosayuthluiscarlos@gmail.com</t>
  </si>
  <si>
    <t>21-46-101105420</t>
  </si>
  <si>
    <t>DIANA MARCELA SERRANO ESPINOSA</t>
  </si>
  <si>
    <t>diana.serrano@agencialogistica.gov.co</t>
  </si>
  <si>
    <t>001-009-2025</t>
  </si>
  <si>
    <t>"CONTRATAR LOS SERVICIOS DE UN ABOGADO ESPECIALISTA COMO APOYO A LA SUBDIRECCIÓN DE CONTRATACIÓN EN LAS ACTIVIDADES INHERENTES AL TRÁMITE E IMPULSO DE LOS PROCESOS SANCIONATORIOS QUE ADELANTE LA AGENCIA LOGÍSTICA DE LAS FUERZAS MILITARES".</t>
  </si>
  <si>
    <t>002-032-2025</t>
  </si>
  <si>
    <t>https://community.secop.gov.co/Public/Tendering/OpportunityDetail/Index?noticeUID=CO1.NTC.7408060&amp;isFromPublicArea=True&amp;isModal=False</t>
  </si>
  <si>
    <t>7825</t>
  </si>
  <si>
    <t>1032393424</t>
  </si>
  <si>
    <t>CINDY CONSTANZA MESA MORALES</t>
  </si>
  <si>
    <t>cindy_cony42@hotmail.com</t>
  </si>
  <si>
    <t>21-46-101105469</t>
  </si>
  <si>
    <t>001-010-2025</t>
  </si>
  <si>
    <t>3 tres VEZ</t>
  </si>
  <si>
    <t>CONTRATAR UN PROFESIONAL CON CONOCIMIENTO Y EXPERIENCIA EN LA ELABORACIÓN Y GESTIÓN EN LA CONVALIDACIÓN DE LAS TABLAS DE VALORACIÓN DOCUMENTAL TVD Y TABLAS DE RETENCIÓN DOCUMENTAL TRD CON BASE EN LA METODOLOGÍA ESTABLECIDA POR EL ARCHIVO GENERAL DE LA NACIÓN.</t>
  </si>
  <si>
    <t>002-015-2025</t>
  </si>
  <si>
    <t>https://community.secop.gov.co/Public/Tendering/OpportunityDetail/Index?noticeUID=CO1.NTC.7405149&amp;isFromPublicArea=True&amp;isModal=False</t>
  </si>
  <si>
    <t>8225</t>
  </si>
  <si>
    <t>80875976</t>
  </si>
  <si>
    <t>DIEGO FERNANDO SALOM GARCIA</t>
  </si>
  <si>
    <t>SALOM GARCIA DIEGO FERNANDO</t>
  </si>
  <si>
    <t>salomondiego@gmail.com</t>
  </si>
  <si>
    <t>SEGUROS GENERALES SURAMERICANA</t>
  </si>
  <si>
    <t>AMPARO CORDOBA SANTOS</t>
  </si>
  <si>
    <t>amparo.cordoba@agencialogistica.gov.co</t>
  </si>
  <si>
    <t>001-011-2025</t>
  </si>
  <si>
    <t>CONTRATAR A UN PROFESIONAL DE DERECHO, COMO APOYO A LA GESTION PARA QUE ADELANTE LA PROYECCIÓN DE DECISIONES Y RECAUDO PROBATORIO EN ETAPA DE INSTRUCCIÓN Y JUZGAMIENTO EN LA OFICINA DE CONTROL INTERNO DISCIPLINARIO DE LA AGENCIA LOGÍSTICA DE LAS FUERZAS MILITARES</t>
  </si>
  <si>
    <t>002-024-2025</t>
  </si>
  <si>
    <t>https://community.secop.gov.co/Public/Tendering/OpportunityDetail/Index?noticeUID=CO1.NTC.7405189&amp;isFromPublicArea=True&amp;isModal=False</t>
  </si>
  <si>
    <t>5425</t>
  </si>
  <si>
    <t>8325</t>
  </si>
  <si>
    <t>1049625689</t>
  </si>
  <si>
    <t>KATERYN TATIANA ACOSTA GOMEZ</t>
  </si>
  <si>
    <t>tatiacostagomez@hotmail.es</t>
  </si>
  <si>
    <t>B-100366302</t>
  </si>
  <si>
    <t>MELANIE SALAS VALENZUELA</t>
  </si>
  <si>
    <t>melanie.valenzuela@agencialogistica.gov.co</t>
  </si>
  <si>
    <t>001-012-2025</t>
  </si>
  <si>
    <t>CONTRATAR LOS SERVICIOS DE UN ABOGADO ESPECIALISTA COMO APOYO A LA GESTION PRECONTRACTUAL INCLUIDO EL PROCESO DE ADQUISICIÓN DE PRODUCTOS A TRAVÉS DE LA BOLSA MERCANTIL DE COLOMBIA QUE ADELANTE LA AGENCIA LOGISTICA DE LAS FUERZAS MILITARES</t>
  </si>
  <si>
    <t>002-029-2025</t>
  </si>
  <si>
    <t>https://community.secop.gov.co/Public/Tendering/OpportunityDetail/Index?noticeUID=CO1.NTC.7405560&amp;isFromPublicArea=True&amp;isModal=False</t>
  </si>
  <si>
    <t>6725</t>
  </si>
  <si>
    <t>11625</t>
  </si>
  <si>
    <t>1110472062</t>
  </si>
  <si>
    <t>MARCELA ALEJANDRA HERRAN PRIETO</t>
  </si>
  <si>
    <t>alejandraherran71@gmail.com</t>
  </si>
  <si>
    <t>25-44-101197825</t>
  </si>
  <si>
    <t>001-013-2025</t>
  </si>
  <si>
    <t>CONTRATAR UN PROFESIONAL PARA LA IMPLEMENTACION Y GESTIONAR ESTRATEGIAS PARA APOYAR LA SELECCIÓN DE PERSONAL EN LA DIRECCION ADMINISTRATIVA Y TALENTO HUMANO</t>
  </si>
  <si>
    <t>002-016-2025</t>
  </si>
  <si>
    <t>https://community.secop.gov.co/Public/Tendering/OpportunityDetail/Index?noticeUID=CO1.NTC.7405196&amp;isFromPublicArea=True&amp;isModal=False</t>
  </si>
  <si>
    <t>5925</t>
  </si>
  <si>
    <t>11725</t>
  </si>
  <si>
    <t>1082898851</t>
  </si>
  <si>
    <t>CLAUDIA MILENA MARULANDA MELO</t>
  </si>
  <si>
    <t>claudiamarulanda24@hotmail.com</t>
  </si>
  <si>
    <t>MARIA FERNANDA PATIÑO MORALES</t>
  </si>
  <si>
    <t>maria.patino@agencialogistica.gov.co</t>
  </si>
  <si>
    <t>001-014-2025</t>
  </si>
  <si>
    <t>CONTRATAR EL SERVICIO DE MENSAJERO MOTORIZADO PARA LA OFICINA PRINCIPAL DE LA AGENCIA LOGÍSTICA DE LAS FUERZAS MILITARES</t>
  </si>
  <si>
    <t>002-027-2025</t>
  </si>
  <si>
    <t>https://community.secop.gov.co/Public/Tendering/OpportunityDetail/Index?noticeUID=CO1.NTC.7426302&amp;isFromPublicArea=True&amp;isModal=False</t>
  </si>
  <si>
    <t>6025</t>
  </si>
  <si>
    <t>12425</t>
  </si>
  <si>
    <t>79618112</t>
  </si>
  <si>
    <t>ARY VIDAL TAMAYO</t>
  </si>
  <si>
    <t>vidaltamayo93@gmail.com</t>
  </si>
  <si>
    <t>21-44-101461989</t>
  </si>
  <si>
    <t>CESAR RODOLFO RODRIGUEZ BERNAL</t>
  </si>
  <si>
    <t>cesar.rodriguez@agencialogistica.gov.co</t>
  </si>
  <si>
    <t>001-015-2025</t>
  </si>
  <si>
    <t>DIRECCION FINANCIERA</t>
  </si>
  <si>
    <t>CONTRATAR LOS SERVICIOS PROFESIONALES DE UN CONTA-DOR PUBLICO ESPECIALIZADO CON CONOCIMIENTO Y EXPE-RIENCIA EN IMPUESTOS, DIAN, CONTROL Y REVISION DE EN-TREGA DE INFORMACION FINANCIERA DE LA AGENCIA LOGIS-TICA DE LAS FUERZAS MILITARES A NIVEL NACIONAL, TANTO A NIVEL INTERNO, COMO ENTIDADES EXTERNAS. REALIZAR ACOMPAÑAMIENTO EN</t>
  </si>
  <si>
    <t>002-022-2025</t>
  </si>
  <si>
    <t>https://community.secop.gov.co/Public/Tendering/OpportunityDetail/Index?noticeUID=CO1.NTC.7420286&amp;isFromPublicArea=True&amp;isModal=False</t>
  </si>
  <si>
    <t>11825</t>
  </si>
  <si>
    <t>1022344035</t>
  </si>
  <si>
    <t>GERMAN MAURICIO VARGAS TORRES</t>
  </si>
  <si>
    <t>germanvartor@gmail.com</t>
  </si>
  <si>
    <t>B-100057758</t>
  </si>
  <si>
    <t>VIVINA RIOS REAL</t>
  </si>
  <si>
    <t>vivina.rios@agencialogistica.gov.co</t>
  </si>
  <si>
    <t>001-016-2025</t>
  </si>
  <si>
    <t>CONTRATAR UN PROFESIONAL PARA LA IMPLEMENTACIÓN DE ESTRATEGIAS, PLANES, PROGRAMAS Y ACTIVIDADES QUE REDUZCAN DE FORMA SIGNIFICATIVA LA RACIONALIZACION DE TRAMITES Y GESTIÒN DE ESTRUCTURACION DE PROCESOS DE CONTRACION Y PROYECTO FORTALECIMIENTO INSTITUCIONAL DE LA DIRECCION ADMINISTRATIVA Y TALENTO HUMANO</t>
  </si>
  <si>
    <t>002-018-2025</t>
  </si>
  <si>
    <t>https://community.secop.gov.co/Public/Tendering/OpportunityDetail/Index?noticeUID=CO1.NTC.7426076&amp;isFromPublicArea=True&amp;isModal=False</t>
  </si>
  <si>
    <t>3025</t>
  </si>
  <si>
    <t>11925</t>
  </si>
  <si>
    <t>1010220253</t>
  </si>
  <si>
    <t>ELIANA ALEJANDRA VARGAS VARGAS</t>
  </si>
  <si>
    <t>elialejav2@gmail.com</t>
  </si>
  <si>
    <t>21-44-101462027</t>
  </si>
  <si>
    <t>ELISABETH LARA MOLINA</t>
  </si>
  <si>
    <t>elisabeth.lara@agencialogistica.gov.co</t>
  </si>
  <si>
    <t>001-017-2025</t>
  </si>
  <si>
    <t>CONTRATAR UN NUTRICIONISTA-DIETISTA PARA BRINDAR APOYO PROFESIONAL A LA SUBDIRECCIÓN GENERAL DE OPERACIÓN LOGÍSTICA EN LOS PROCESOS RELACIONADOS CON LA PLANEACIÓN, SUPERVISIÓN, CONTROL Y EJECUCIÓN DE LA GESTIÓN LOGÍSTICA Y ADMINISTRATIVA EN LOS COMEDORES Y CADS ADMINISTRADOS POR LA AGENCIA LOGÍSTICA DE LAS FFMM AL NIVEL...</t>
  </si>
  <si>
    <t>002-025-2025</t>
  </si>
  <si>
    <t>https://community.secop.gov.co/Public/Tendering/OpportunityDetail/Index?noticeUID=CO1.NTC.7426317&amp;isFromPublicArea=True&amp;isModal=False</t>
  </si>
  <si>
    <t>5825</t>
  </si>
  <si>
    <t>12025</t>
  </si>
  <si>
    <t>A-05-01-02-008-003</t>
  </si>
  <si>
    <t>1072430345</t>
  </si>
  <si>
    <t>OSCAR JAVIER ALVAREZ GALVIZ</t>
  </si>
  <si>
    <t>oscar151986@hotmail.com</t>
  </si>
  <si>
    <t>21-44-101246697</t>
  </si>
  <si>
    <t>001-018-2025</t>
  </si>
  <si>
    <t>CONTRATAR UN PROFESIONAL PARA DISEÑO E IMPLEMENTACIÓN DEL SISTEMA DE GESTIÓN AMBIENTAL Y SANEAMIENTO BÁSICO EN LA AGENCIA LOGÍSTICA DE LAS FUERZAS MILITARES</t>
  </si>
  <si>
    <t>002-021-2025</t>
  </si>
  <si>
    <t>https://community.secop.gov.co/Public/Tendering/OpportunityDetail/Index?noticeUID=CO1.NTC.7431774&amp;isFromPublicArea=True&amp;isModal=False</t>
  </si>
  <si>
    <t>12125</t>
  </si>
  <si>
    <t>80008570</t>
  </si>
  <si>
    <t>NELSON GABRIEL CASTRO CAVIEDES</t>
  </si>
  <si>
    <t>nelsongabrielcastrocaviedes@gmail.com</t>
  </si>
  <si>
    <t>930-47-994000000094</t>
  </si>
  <si>
    <t>001-019-2025</t>
  </si>
  <si>
    <t>CONTRATAR LOS SERVICIOS PROFESIONALES DE UN ABOGADO PARA REPRESENTAR A LA AGENCIA LOGÍSTICA DE LAS FUERZAS MILITARES EN PROCESOS PREJURÍDICOS Y JURÍDICOS</t>
  </si>
  <si>
    <t>002-033-2025</t>
  </si>
  <si>
    <t>https://community.secop.gov.co/Public/Tendering/OpportunityDetail/Index?noticeUID=CO1.NTC.7460324&amp;isFromPublicArea=True&amp;isModal=False</t>
  </si>
  <si>
    <t>16825</t>
  </si>
  <si>
    <t>79906003</t>
  </si>
  <si>
    <t>CAMILO ALBERTO RODRIGUEZ GALEANO</t>
  </si>
  <si>
    <t>camilo7605@gmail.com</t>
  </si>
  <si>
    <t>17-46-101048032</t>
  </si>
  <si>
    <t>NESTOR GABRIEL VERGARA</t>
  </si>
  <si>
    <t>nestor.vergara@agencialogistica.gov.co</t>
  </si>
  <si>
    <t>001-020-2025</t>
  </si>
  <si>
    <t>CONTRATAR EL SEGURO DE AUTOMÓVILES PARA LOS VEHÍCULOS DEL PARQUE AUTOMOTOR DE LA AGENCIA LOGÍSTICA DE LAS FUERZAS MILITARES Y DE AQUELLOS POR LOS CUALES SEA RESPONSABLE LEGALMENTE</t>
  </si>
  <si>
    <t>SELECCIÓN ABREVIADA MENOR CUANTIA</t>
  </si>
  <si>
    <t>002-222-2024</t>
  </si>
  <si>
    <t>https://community.secop.gov.co/Public/Tendering/OpportunityDetail/Index?noticeUID=CO1.NTC.7345414&amp;isFromPublicArea=True&amp;isModal=False</t>
  </si>
  <si>
    <t>SEGUROS</t>
  </si>
  <si>
    <t>1325</t>
  </si>
  <si>
    <t>16525</t>
  </si>
  <si>
    <t>A-05-01-02-007-001</t>
  </si>
  <si>
    <t>JURIDICA</t>
  </si>
  <si>
    <t>NIT</t>
  </si>
  <si>
    <t>860002400</t>
  </si>
  <si>
    <t>860002400-2</t>
  </si>
  <si>
    <t>LA PREVISORA S A COMPAÑIA DE SEGUROS</t>
  </si>
  <si>
    <t>RAFAEL ARMANDO RODRIGUEZ</t>
  </si>
  <si>
    <t>licitacionestatal@previsora.gov.co</t>
  </si>
  <si>
    <t>SANDRA SANTAMARIA DUARTE</t>
  </si>
  <si>
    <t>sandra.santamaria@agencialogistica.gov.co</t>
  </si>
  <si>
    <t>001-021-2025</t>
  </si>
  <si>
    <t>DIRECCION OTROS ABASTECIMIENTOS Y SERVICIOS</t>
  </si>
  <si>
    <t>PRESTACIÓN DE SERVICIOS DE APOYO PARA LA ESTRUCTURACION DE INFORMES TECNICOS Y SEGUIMIENTO A LA EJECUCION CONTRACTUAL DE LOS PROCESOS EN LA ADQUISICION DE BIENES Y SERVICIOS PARA EL DEPARTAMENTO DE BUCEO Y SALVAMENTO</t>
  </si>
  <si>
    <t>002-039-2025</t>
  </si>
  <si>
    <t>https://community.secop.gov.co/Public/Tendering/OpportunityDetail/Index?noticeUID=CO1.NTC.7558727&amp;isFromPublicArea=True&amp;isModal=False</t>
  </si>
  <si>
    <t>8925</t>
  </si>
  <si>
    <t>23825</t>
  </si>
  <si>
    <t>ARC</t>
  </si>
  <si>
    <t>SI</t>
  </si>
  <si>
    <t>0001-ARC-CBN1-2020</t>
  </si>
  <si>
    <t>1047395338</t>
  </si>
  <si>
    <t xml:space="preserve">VANESA DEL PILAR BELLO MORENO </t>
  </si>
  <si>
    <t>vanessapilar31@hotmail.com</t>
  </si>
  <si>
    <t>CG-1061753</t>
  </si>
  <si>
    <t>SONIA MARCELA PEDRAZA GONZALEZ</t>
  </si>
  <si>
    <t>sonia.pedraza@agencialogistica.gov.co</t>
  </si>
  <si>
    <t>001-022-2025</t>
  </si>
  <si>
    <t>002-038-2025</t>
  </si>
  <si>
    <t>https://community.secop.gov.co/Public/Tendering/OpportunityDetail/Index?noticeUID=CO1.NTC.7571639&amp;isFromPublicArea=True&amp;isModal=False</t>
  </si>
  <si>
    <t>8825</t>
  </si>
  <si>
    <t>25125</t>
  </si>
  <si>
    <t>1143354579</t>
  </si>
  <si>
    <t xml:space="preserve">SHIRLEY PAOLA ROJAS OJEDA </t>
  </si>
  <si>
    <t>s.rojasojeda61@gmail.com</t>
  </si>
  <si>
    <t>CG-1061752</t>
  </si>
  <si>
    <t>001-023-2025</t>
  </si>
  <si>
    <t>PRESTACION DE SERVICIOS APOYO A LA GESTION COMO TECNICO APOYO COMERCIAL EN LA OFERTA DE SERVICIOS PARA EL DEPARTAMENTO DE BUCEO Y SALVAMENTO</t>
  </si>
  <si>
    <t>002-041-2025</t>
  </si>
  <si>
    <t>https://community.secop.gov.co/Public/Tendering/OpportunityDetail/Index?noticeUID=CO1.NTC.7572160&amp;isFromPublicArea=True&amp;isModal=False</t>
  </si>
  <si>
    <t>8625</t>
  </si>
  <si>
    <t>24425</t>
  </si>
  <si>
    <t>1129581714</t>
  </si>
  <si>
    <t xml:space="preserve">TATIANA SOFIA TORRES VILLAFAÑE </t>
  </si>
  <si>
    <t>tstv198710@gmail.com</t>
  </si>
  <si>
    <t>CG-1061755</t>
  </si>
  <si>
    <t>ROINNSSON YAYA MONTOYA</t>
  </si>
  <si>
    <t>roinnsson.yaya@agencialogistica.gov.co</t>
  </si>
  <si>
    <t>001-024-2025</t>
  </si>
  <si>
    <t>PRESTACIÓN DE SERVICIOS DE APOYO A LA GESTIÓN COMO ADMINISTRADOR PRESUPUESTAL Y FINANCIERO, PARA EL DEPARTAMENTO DE BUCEO Y SALVAMENTO</t>
  </si>
  <si>
    <t>002-037-2025</t>
  </si>
  <si>
    <t>https://community.secop.gov.co/Public/Tendering/OpportunityDetail/Index?noticeUID=CO1.NTC.7609380&amp;isFromPublicArea=True&amp;isModal=False</t>
  </si>
  <si>
    <t>8525</t>
  </si>
  <si>
    <t>25525</t>
  </si>
  <si>
    <t>1143326725</t>
  </si>
  <si>
    <t xml:space="preserve">MARIA LUCIA DEL CASTILLO OSPINO </t>
  </si>
  <si>
    <t>malu.1307@hotmail.com</t>
  </si>
  <si>
    <t>CG-1061950</t>
  </si>
  <si>
    <t>001-025-2025</t>
  </si>
  <si>
    <t>PRESTACIÓN DE SERVICIO DE APOYO A LA GESTIÓN PARA EL CONTROL ADMINISTRATIVO-OPERATIVO DE LOS BIENES, MATERIALES Y SUMINISTROS, ADQUIRIDOS Y GESTIONADOS POR EL DEPARTAMENTO DE BUCEO Y SALVAMENTO</t>
  </si>
  <si>
    <t>002-040-2025</t>
  </si>
  <si>
    <t>https://community.secop.gov.co/Public/Tendering/OpportunityDetail/Index?noticeUID=CO1.NTC.7609705&amp;isFromPublicArea=True&amp;isModal=False</t>
  </si>
  <si>
    <t>8725</t>
  </si>
  <si>
    <t>25625</t>
  </si>
  <si>
    <t>1124034147</t>
  </si>
  <si>
    <t xml:space="preserve">JUAN CARLOS BERTEL BENITEZ </t>
  </si>
  <si>
    <t>juanka1425@gmail.com</t>
  </si>
  <si>
    <t>SEGURADORA SOLIDARIA</t>
  </si>
  <si>
    <t>440-47-994000029219</t>
  </si>
  <si>
    <t>001-026-2025</t>
  </si>
  <si>
    <t>PRESTACIÓN DE SERVICIOS DE APOYO A LA GESTIÓN COMO TECNOLOGO EN GESTIÓN HSEQ, PARA EL DEPARTAMENTO DE BUCEO Y SALVAMENTO</t>
  </si>
  <si>
    <t>002-042-2025</t>
  </si>
  <si>
    <t>https://community.secop.gov.co/Public/Tendering/OpportunityDetail/Index?noticeUID=CO1.NTC.7609554&amp;isFromPublicArea=True&amp;isModal=False</t>
  </si>
  <si>
    <t>8425</t>
  </si>
  <si>
    <t>25725</t>
  </si>
  <si>
    <t>A-05-01-02-006-003</t>
  </si>
  <si>
    <t>1050966733</t>
  </si>
  <si>
    <t xml:space="preserve">EDUARDO ENRIQUE PUELLO ALCALA </t>
  </si>
  <si>
    <t>jeduar.tau@hotmail.com</t>
  </si>
  <si>
    <t>CG-1061953</t>
  </si>
  <si>
    <t>001-027-2025</t>
  </si>
  <si>
    <t>MARTHA EUGENIA CORTES BAQUERO</t>
  </si>
  <si>
    <t>DIRECCIÓN GENERAL</t>
  </si>
  <si>
    <t>SUSCRIPCIÓN A LA PLATAFORMA E-COLLECTION, PARA LA CONSULTA DE LAS NORMAS TECNICAS ICONTEC DE ACUERDO A LAS NECESIDADES DE LA AGENCIA LOGISTICA DE LAS FUERZAS MILITARES</t>
  </si>
  <si>
    <t>002-030-2025</t>
  </si>
  <si>
    <t>https://community.secop.gov.co/Public/Tendering/OpportunityDetail/Index?noticeUID=CO1.NTC.7571659&amp;isFromPublicArea=True&amp;isModal=False</t>
  </si>
  <si>
    <t>6225</t>
  </si>
  <si>
    <t>31925</t>
  </si>
  <si>
    <t>A-02-02-02-008-004</t>
  </si>
  <si>
    <t>860012336</t>
  </si>
  <si>
    <t>860012336-1</t>
  </si>
  <si>
    <t>INSTITUTO COLOMBIANO DE NORMAS TECNICAS Y CERTIFICACION ICONTEC</t>
  </si>
  <si>
    <t>CLAUDIA PEREZ SANTOS</t>
  </si>
  <si>
    <t>cliente@icontec.org</t>
  </si>
  <si>
    <t>JMALUCELLI TRAVELERS SEGUROS</t>
  </si>
  <si>
    <t>MARIA CATALINA RODRIGUEZ GONZALEZ</t>
  </si>
  <si>
    <t>jmariac.rodriguez@agencialogistica.gov.co</t>
  </si>
  <si>
    <t>001-028-2025</t>
  </si>
  <si>
    <t>SUBDIRECCIÓN GENERAL DE CONTRATACIÓN (ENCARGADA)</t>
  </si>
  <si>
    <t>SUBDIRECCION GENERAL DE OPERACIÓN LOGÍSTICA</t>
  </si>
  <si>
    <t>CONTRATAR LOS SERVICIOS DE UN INGENIERO DE ALIMENTOS COMO APOYO A LA GESTIÓN DE ABASTECIMIENTO EN DESARROLLO DE LOS DIFERENTES PROCESOS DE ADQUISICIONES DE BIENES Y SERVICIOS QUE ADELANTE LA AGENCIA LOGÍSTICA DE LAS FUERZAS MILITARES REGIONAL CARIBE.</t>
  </si>
  <si>
    <t>002-034-2025</t>
  </si>
  <si>
    <t>https://community.secop.gov.co/Public/Tendering/OpportunityDetail/Index?noticeUID=CO1.NTC.7637987&amp;isFromPublicArea=True&amp;isModal=False</t>
  </si>
  <si>
    <t>11225</t>
  </si>
  <si>
    <t>29325</t>
  </si>
  <si>
    <t>1044913850</t>
  </si>
  <si>
    <t xml:space="preserve">HEDER DIAZ OROZCO </t>
  </si>
  <si>
    <t>hedd2013@gmail.com</t>
  </si>
  <si>
    <t>75-46-101017048</t>
  </si>
  <si>
    <t>MARTHA MARTELO ARROYO</t>
  </si>
  <si>
    <t>jmarta.martelo@agencialogistica.gov.co</t>
  </si>
  <si>
    <t>001-029-2025</t>
  </si>
  <si>
    <t>CONTRATAR UN PROFESIONAL EN CONTADURÍA PÚBLICA PARA QUE DESARROLLE FUNCIONES RELACIONADAS CON EL PROCESO PRESUPUESTAL, QUE SE ADELANTAN EN EL GRUPO FINANCIERO DE LA AGENCIA LOGÍSTICA DE LAS FUERZAS MILITARES REGIONAL CARIBE.</t>
  </si>
  <si>
    <t>002-036-2025</t>
  </si>
  <si>
    <t>https://community.secop.gov.co/Public/Tendering/OpportunityDetail/Index?noticeUID=CO1.NTC.7653813&amp;isFromPublicArea=True&amp;isModal=False</t>
  </si>
  <si>
    <t>10925</t>
  </si>
  <si>
    <t>29425</t>
  </si>
  <si>
    <t>45688348</t>
  </si>
  <si>
    <t xml:space="preserve">FRANCIA ANGULO SANTOS </t>
  </si>
  <si>
    <t>angulohelena@gmail.com</t>
  </si>
  <si>
    <t>CG-1062008</t>
  </si>
  <si>
    <t>ATALIBAR HERNANDEZ MURILLO</t>
  </si>
  <si>
    <t>jatalibar.hernandez@agencialogistica.gov.co</t>
  </si>
  <si>
    <t>001-030-2025</t>
  </si>
  <si>
    <t>PRESTACIÓN DE SERVICIOS DE APOYO A LA GESTIÓN COMO TÉCNICO ELECTRICISTA PARA EL DEPARTAMENTO DE BUCEO Y SALVAMENTO.</t>
  </si>
  <si>
    <t> 002-056-2025</t>
  </si>
  <si>
    <t>https://community.secop.gov.co/Public/Tendering/OpportunityDetail/Index?noticeUID=CO1.NTC.7704857&amp;isFromPublicArea=True&amp;isModal=False</t>
  </si>
  <si>
    <t>12225</t>
  </si>
  <si>
    <t>38225</t>
  </si>
  <si>
    <t>78675527</t>
  </si>
  <si>
    <t xml:space="preserve">ALEXIS ENRIQUE ESTRADA HOYOS </t>
  </si>
  <si>
    <t>alexisestrada1205@gmail.com</t>
  </si>
  <si>
    <t>CG-1062274</t>
  </si>
  <si>
    <t>TIFANY AUDREY ANGEL ALVARADO</t>
  </si>
  <si>
    <t>tifany.angel@agencialogistica.gov.co</t>
  </si>
  <si>
    <t>001-031-2025</t>
  </si>
  <si>
    <t>CONTRATAR UN TECNÓLOGO CON CONOCIMIENTO Y EXPERIENCIA PARA LA IMPLEMENTACIÓN DEL MODELO DE OPERACIÓN, ADMINISTRACIÓN, PROCESO LOGÍSTICO, FINANCIERO Y COMERCIAL DE LOS CENTROS VACACIONALES DE LA AGENCIA LOGÍSTICA DE LAS FUERZAS MILITARES</t>
  </si>
  <si>
    <t>002-026-2025</t>
  </si>
  <si>
    <t>https://community.secop.gov.co/Public/Tendering/OpportunityDetail/Index?noticeUID=CO1.NTC.7709948&amp;isFromPublicArea=True&amp;isModal=False</t>
  </si>
  <si>
    <t>5525</t>
  </si>
  <si>
    <t>38325</t>
  </si>
  <si>
    <t>80125231</t>
  </si>
  <si>
    <t xml:space="preserve">CESAR AUGUSTO ALVARADO SANABRIA </t>
  </si>
  <si>
    <t>mayarasec@gmail.com</t>
  </si>
  <si>
    <t>75-44-101049534</t>
  </si>
  <si>
    <t>SANDRA INES VARGAS AVILA</t>
  </si>
  <si>
    <t>sandrai.vargas@agencialogistica.gov.co</t>
  </si>
  <si>
    <t>001-032-2025</t>
  </si>
  <si>
    <t>PRESTACIÓN DE SERVICIOS DE APOYO A LA GESTIÓN COMO TECNOLOGO EN GESTIÓN AMBIENTAL, PARA EL DEPARTAMENTO DE BUCEO Y SALVAMENTO</t>
  </si>
  <si>
    <t>002-059-2025</t>
  </si>
  <si>
    <t>https://community.secop.gov.co/Public/Tendering/OpportunityDetail/Index?noticeUID=CO1.NTC.7721442&amp;isFromPublicArea=True&amp;isModal=False</t>
  </si>
  <si>
    <t>38625</t>
  </si>
  <si>
    <t>1128049062</t>
  </si>
  <si>
    <t xml:space="preserve">MARIA MONICA CAPATAZ CORTES </t>
  </si>
  <si>
    <t>mariamcortes189@hotmail.com</t>
  </si>
  <si>
    <t>75-44-101143722</t>
  </si>
  <si>
    <t>001-033-2025</t>
  </si>
  <si>
    <t>PRESTACIÓN DE SERVICIOS DE APOYO A LA GESTIÓN COMO TECNOLOGO EN GESTIÓN DEL CONTROL Y SEGURIDAD, PARA EL DEPARTAMENTO DE BUCEO Y SALVAMENTO</t>
  </si>
  <si>
    <t>002-060-2025</t>
  </si>
  <si>
    <t>https://community.secop.gov.co/Public/Tendering/OpportunityDetail/Index?noticeUID=CO1.NTC.7721443&amp;isFromPublicArea=True&amp;isModal=False</t>
  </si>
  <si>
    <t>38525</t>
  </si>
  <si>
    <t>9100816</t>
  </si>
  <si>
    <t xml:space="preserve">ALEXANDER ARRIETA HERRERA </t>
  </si>
  <si>
    <t>10aysa2008@hotmail.com</t>
  </si>
  <si>
    <t>440-47-994000029270</t>
  </si>
  <si>
    <t>001-034-2025</t>
  </si>
  <si>
    <t>PRESTACIÓN DE SERVICIOS PROFESIONALES COMO ASESOR JURÍDICO ESPECIALISTA EN DERECHO COMERCIAL PARA EL DEPARTAMENTO DE BUCEO Y SALVAMENTO</t>
  </si>
  <si>
    <t>002-061-2025</t>
  </si>
  <si>
    <t>https://community.secop.gov.co/Public/Tendering/OpportunityDetail/Index?noticeUID=CO1.NTC.7721444&amp;isFromPublicArea=True&amp;isModal=False</t>
  </si>
  <si>
    <t>38425</t>
  </si>
  <si>
    <t>1050962045</t>
  </si>
  <si>
    <t xml:space="preserve">MARIA JOSE ANAYA COGOLLO </t>
  </si>
  <si>
    <t>mjanayac@hotmail.com</t>
  </si>
  <si>
    <t>CG-1062478</t>
  </si>
  <si>
    <t>ANULADO</t>
  </si>
  <si>
    <t>001-035-2025</t>
  </si>
  <si>
    <t>B-001-036-2025</t>
  </si>
  <si>
    <t>DIRECCION ABASTECIMIENTOS CLASE I - BMC</t>
  </si>
  <si>
    <t>EL COMISIONISTA SE COMPROMETE A ACTUAR POR CUENTA DE LA ALFM, EN LA COMPRA DE BIENES Y/O SERVICIOS, ESTABLECIDOS MEDIANTE FICHAS TÉCNICAS DE NEGOCIACIÓN, DE PRODUCTOS Y ANEXOS, A NIVEL NACIONAL, A TRAVÉS DEL MERCADO DE COMPRAS PÚBLICAS DE LA BMC</t>
  </si>
  <si>
    <t>BOLSA MERCANTIL</t>
  </si>
  <si>
    <t>CONTRATACION REGIMEN ESPECIAL</t>
  </si>
  <si>
    <t>B-002-052-2025</t>
  </si>
  <si>
    <t>https://community.secop.gov.co/Public/Tendering/OpportunityDetail/Index?noticeUID=CO1.NTC.7767753&amp;isFromPublicArea=True&amp;isModal=False</t>
  </si>
  <si>
    <t>OTROS</t>
  </si>
  <si>
    <t>COMISION</t>
  </si>
  <si>
    <t>9925</t>
  </si>
  <si>
    <t>39525</t>
  </si>
  <si>
    <t>A-05-01-02-008-005</t>
  </si>
  <si>
    <t>800206442</t>
  </si>
  <si>
    <t>800206442-1</t>
  </si>
  <si>
    <t>COMISIONISTAS AGROPECUARIOS S.A.</t>
  </si>
  <si>
    <t xml:space="preserve">ALBERTO RAUL MEZA MONTES </t>
  </si>
  <si>
    <t>andrea.jara@conmiagro.com</t>
  </si>
  <si>
    <t>11-44-101250046</t>
  </si>
  <si>
    <t>JHO JAIRO HERRERA WEEBER</t>
  </si>
  <si>
    <t>john.herrera@agencialogistica.gov.co</t>
  </si>
  <si>
    <t>001-037-2025</t>
  </si>
  <si>
    <t>CONTRATAR LA VINCULACIÓN CON UNA CENTRAL DE RIESGO, QUE PERMITA REALIZAR LA CONSULTA RELACIONADA CON EL COMPORTAMIENTO HISTÓRICO DE PAGO, CAPACIDAD, NIVEL DE ENDEUDAMIENTO Y ESCALA DE RIESGO QUE PRESENTA CADA UNO DE LOS USUARIOS DEL SERVICIO DE CRÉDITO; COMO TAMBIÉN VALIDAR LA INFORMACIÓN DE UBICACIÓN Y ESTADO DEL DOCUMENTO DE IDENTIFICACIÓN"</t>
  </si>
  <si>
    <t>MINIMA CUANTIA</t>
  </si>
  <si>
    <t>002-050-2025</t>
  </si>
  <si>
    <t>https://community.secop.gov.co/Public/Tendering/OpportunityDetail/Index?noticeUID=CO1.NTC.7668731&amp;isFromPublicArea=True&amp;isModal=False</t>
  </si>
  <si>
    <t>6325</t>
  </si>
  <si>
    <t>39625</t>
  </si>
  <si>
    <t>900572445</t>
  </si>
  <si>
    <t>900572445-2</t>
  </si>
  <si>
    <t>CIFIN S.A.S.</t>
  </si>
  <si>
    <t>JUAN DIEGO PULIDO ORTEGA</t>
  </si>
  <si>
    <t>azguaya@transunion.com</t>
  </si>
  <si>
    <t>21-44-101464497</t>
  </si>
  <si>
    <t>ANA CAROLINA PARDO</t>
  </si>
  <si>
    <t>ana.pardo@agencialogistica.gov.co</t>
  </si>
  <si>
    <t>001-038-2025</t>
  </si>
  <si>
    <t>CONTRATAR LOS SERVICIOS DE UN INGENIERO DE ALIMENTOS COMO APOYO A LA GESTION DE ABASTECIMIENTO EN DESARROLLO DE LOS DIFERENTES PROCESOS DE ADQUISICIONES CON BIENES Y SERVICIOS QUE ADELANTE LA AGENCIA LOGISTICA DE LAS FUERZAS MILITARES REGIONAL PACIFICO"</t>
  </si>
  <si>
    <t>002-053-2025</t>
  </si>
  <si>
    <t>https://community.secop.gov.co/Public/Tendering/OpportunityDetail/Index?noticeUID=CO1.NTC.7743440&amp;isFromPublicArea=True&amp;isModal=False</t>
  </si>
  <si>
    <t>11525</t>
  </si>
  <si>
    <t>40225</t>
  </si>
  <si>
    <t>30237245</t>
  </si>
  <si>
    <t xml:space="preserve">ANA MILENA ARIAS POSADA </t>
  </si>
  <si>
    <t>milana128@gmail.com</t>
  </si>
  <si>
    <t>CCG-100039371</t>
  </si>
  <si>
    <t>DIEGO MAURICIO CLAVIJO MADARIAGA</t>
  </si>
  <si>
    <t>diego.clavijo@agencialogistica.gov.co</t>
  </si>
  <si>
    <t>001-039-2025</t>
  </si>
  <si>
    <t>PRESTACIÓN DE SERVICIOS DE APOYO A LA GESTION EN METROLOGÍA PARA LA EJECUCIÓN DE MANTENIMIENTOS PROYECTADOS EN EL LABORATORIO DE PRUEBAS HIDROSTATICAS DEL DEPARTAMENTO DE BUCEO Y SALVAMENTO</t>
  </si>
  <si>
    <t>002-057-2025</t>
  </si>
  <si>
    <t>https://community.secop.gov.co/Public/Tendering/OpportunityDetail/Index?noticeUID=CO1.NTC.7721440&amp;isFromPublicArea=True&amp;isModal=False</t>
  </si>
  <si>
    <t>12325</t>
  </si>
  <si>
    <t>41325</t>
  </si>
  <si>
    <t>1047481803</t>
  </si>
  <si>
    <t>albertoraulmezam@gmail.com</t>
  </si>
  <si>
    <t>75-44-101143859</t>
  </si>
  <si>
    <t>001-040-2025</t>
  </si>
  <si>
    <t>PRESTACIÓN DE SERVICIOS DE APOYO A LA GESTIÓN COMO TECNOLOGO EN GESTIÓN DE CALIDAD, PARA EL DEPARTAMENTO DE BUCEO Y SALVAMENTO.</t>
  </si>
  <si>
    <t>002-058-2025</t>
  </si>
  <si>
    <t>https://community.secop.gov.co/Public/Tendering/OpportunityDetail/Index?noticeUID=CO1.NTC.7721441&amp;isFromPublicArea=True&amp;isModal=False</t>
  </si>
  <si>
    <t>41825</t>
  </si>
  <si>
    <t>1101818736</t>
  </si>
  <si>
    <t xml:space="preserve">PAULA ANDREA CADENA PELUFO </t>
  </si>
  <si>
    <t>paulacadenap19@gmail.com</t>
  </si>
  <si>
    <t>CG-1062477</t>
  </si>
  <si>
    <t>001-041-2025</t>
  </si>
  <si>
    <t>VIRTUALIZACIÓN O ACTUALIZACIÓN, MANTENIMIENTO Y SOPORTE AL SOFTWARE ALFM CALL CENTER GO AUTODIAL</t>
  </si>
  <si>
    <t>002-047-2025</t>
  </si>
  <si>
    <t>https://community.secop.gov.co/Public/Tendering/OpportunityDetail/Index?noticeUID=CO1.NTC.7683247&amp;isFromPublicArea=True&amp;isModal=False</t>
  </si>
  <si>
    <t>9725</t>
  </si>
  <si>
    <t>41925</t>
  </si>
  <si>
    <t>830088907</t>
  </si>
  <si>
    <t>830088907-4</t>
  </si>
  <si>
    <t>PULXAR CONSULTING SAS</t>
  </si>
  <si>
    <t>DIEGO MAURICIO GOMEZ BULLA</t>
  </si>
  <si>
    <t>dumar.sierra@pulxar.com.co</t>
  </si>
  <si>
    <t>21-46-101111754</t>
  </si>
  <si>
    <t>MILTON ANTONIO CHAPARRO</t>
  </si>
  <si>
    <t>milton.chaparro@agencialogistica.gov.co</t>
  </si>
  <si>
    <t>001-042-2025</t>
  </si>
  <si>
    <t>CONTRATAR UN PROFESIONAL PARA LA IMPLEMENTACION Y GESTIONAR ESTRATEGIAS PARA APOYAR LA SELECCIÓN DE PERSONAL A NIVEL REGIONALES EN LA DIRECCION ADMINISTRATIVA Y TALENTO HUMANO</t>
  </si>
  <si>
    <t>002-062-2025</t>
  </si>
  <si>
    <t>https://community.secop.gov.co/Public/Tendering/OpportunityDetail/Index?noticeUID=CO1.NTC.7768780&amp;isFromPublicArea=True&amp;isModal=False</t>
  </si>
  <si>
    <t>11325</t>
  </si>
  <si>
    <t>40425</t>
  </si>
  <si>
    <t>1091667833</t>
  </si>
  <si>
    <t xml:space="preserve"> ERITH YAHIR PAEZ GALEANO</t>
  </si>
  <si>
    <t>erithpg@gmail.com</t>
  </si>
  <si>
    <t>14-46-101137424</t>
  </si>
  <si>
    <t>001-043-2025</t>
  </si>
  <si>
    <t>PRESTAR EL SERVICIO DE VIGILANCIA A TODO COSTO PARA LA OFICINA PRINCIPAL Y DEMAS SEDES Y LUGARES POR LOS CUALES LLEGARE A SER LEGALMENTE RESPONSABLE LA ALFM</t>
  </si>
  <si>
    <t>002-008-2025</t>
  </si>
  <si>
    <t>https://community.secop.gov.co/Public/Tendering/OpportunityDetail/Index?noticeUID=CO1.NTC.7654169&amp;isFromPublicArea=True&amp;isModal=False</t>
  </si>
  <si>
    <t>8125</t>
  </si>
  <si>
    <t>A-02-02-02-008-005</t>
  </si>
  <si>
    <t>800035936</t>
  </si>
  <si>
    <t>800035936-1</t>
  </si>
  <si>
    <t>COMPAÑIA DE VIGILANCIA PRIVADA VIGILISTA LTDA</t>
  </si>
  <si>
    <t>ALFREDO REYES SANCHEZ</t>
  </si>
  <si>
    <t>vigilistaltda@hotmail.com</t>
  </si>
  <si>
    <t>310-47-9940000014904</t>
  </si>
  <si>
    <t>GERMAN ALBERTO PALENCIA JULIO</t>
  </si>
  <si>
    <t>german.palenciaj@agencialogistica.gov.co</t>
  </si>
  <si>
    <t>001-044-2025</t>
  </si>
  <si>
    <t>MANTENIMIENTO Y SOPORTE DE SOFTWARE ORFEO</t>
  </si>
  <si>
    <t>002-048-2025</t>
  </si>
  <si>
    <t>https://community.secop.gov.co/Public/Tendering/OpportunityDetail/Index?noticeUID=CO1.NTC.7715809&amp;isFromPublicArea=True&amp;isModal=False</t>
  </si>
  <si>
    <t>10125</t>
  </si>
  <si>
    <t>41125</t>
  </si>
  <si>
    <t>900345403</t>
  </si>
  <si>
    <t>900345403-0</t>
  </si>
  <si>
    <t>CONSULTORIAS INTEGRALES Y SOLUCIONES INFORMATICAS, CONTABLES Y ADMINISTRATIVAS S.A.S.</t>
  </si>
  <si>
    <t>SANDOVAL SAAVEDRA JOSE ORLANDO</t>
  </si>
  <si>
    <t>nito140@hitmail.com</t>
  </si>
  <si>
    <t>14-44-101231166</t>
  </si>
  <si>
    <t>DARIS YANETH PADILLA DIAZ</t>
  </si>
  <si>
    <t>daris.padilla@agencialogistica.gov.co</t>
  </si>
  <si>
    <t>001-045-2025</t>
  </si>
  <si>
    <t>DIRECCION DE PRODUCCION</t>
  </si>
  <si>
    <t>CONTRATAR EL SERVICIO DE MEDICIÓN DE EMISIONES ATMOSFÉRICAS EN LA PLANTA PROCESADORA DE CAFÉ DE LA DIRECCIÓN DE PRODUCCIÓN DE LA AGENCIA LOGÍSTICA DE LAS FUERZAS MILITARES</t>
  </si>
  <si>
    <t>002-055-2025</t>
  </si>
  <si>
    <t>https://community.secop.gov.co/Public/Tendering/OpportunityDetail/Index?noticeUID=CO1.NTC.7727222&amp;isFromPublicArea=True&amp;isModal=False</t>
  </si>
  <si>
    <t>10225</t>
  </si>
  <si>
    <t>45725</t>
  </si>
  <si>
    <t>A-05-01-02-009-004</t>
  </si>
  <si>
    <t>2025-03-11</t>
  </si>
  <si>
    <t>900682639</t>
  </si>
  <si>
    <t>900682639-6</t>
  </si>
  <si>
    <t>COMPAÑIA NACIONAL DE ESTUDIOS AMBIENTALES SAS</t>
  </si>
  <si>
    <t>RONALD MAURICIO ALVAREZ BLANCO</t>
  </si>
  <si>
    <t>contacto@comnambiente.com</t>
  </si>
  <si>
    <t>M-100258943</t>
  </si>
  <si>
    <t>CESAR RAMSES ROJAS LOPEZ</t>
  </si>
  <si>
    <t>cesar.rojas@agencialogistica.gov.co</t>
  </si>
  <si>
    <t>B-001-046-2025</t>
  </si>
  <si>
    <t>B-002-069-2025</t>
  </si>
  <si>
    <t>https://community.secop.gov.co/Public/Tendering/OpportunityDetail/Index?noticeUID=CO1.NTC.7841845&amp;isFromPublicArea=True&amp;isModal=False</t>
  </si>
  <si>
    <t>12625</t>
  </si>
  <si>
    <t>46025</t>
  </si>
  <si>
    <t>2025-03-13</t>
  </si>
  <si>
    <t>802017459</t>
  </si>
  <si>
    <t>802017459-0</t>
  </si>
  <si>
    <t>RENTA Y CAMPO CORREDORES S A</t>
  </si>
  <si>
    <t>JUSTO ANIBAL VASQUEZ</t>
  </si>
  <si>
    <t>dir.administrativa@reycacorredores.com</t>
  </si>
  <si>
    <t>NB-100375162</t>
  </si>
  <si>
    <t>ALIX ARIZA CHACON</t>
  </si>
  <si>
    <t>alix.ariza@agencialogistica.gov.co</t>
  </si>
  <si>
    <t>B-001-047-2025</t>
  </si>
  <si>
    <t>12525</t>
  </si>
  <si>
    <t>46125</t>
  </si>
  <si>
    <t>805000867</t>
  </si>
  <si>
    <t>805000867-9</t>
  </si>
  <si>
    <t>CORREAGRO S.A.</t>
  </si>
  <si>
    <t>LUIS FERNANDO ANGEL BORRERO</t>
  </si>
  <si>
    <t>buzonjudicial@correagro.com</t>
  </si>
  <si>
    <t>CHU-100043414</t>
  </si>
  <si>
    <t>ALONZO ROJAS SANCHEZ</t>
  </si>
  <si>
    <t>alonzo.rojas@agencialogistica.gov.co</t>
  </si>
  <si>
    <t>001-048-2025</t>
  </si>
  <si>
    <t>CONTRATAR UN PROFESIONAL EN SEGURIDAD Y SALUD EN EL TRABAJO PARA EL DESARROLLO, EJECUCIÓN Y EL SEGUIMIENTO DE LAS ACTIVIDADES DEL PLAN Y LOS PROGRAMAS DEL SISTEMA DE GESTIÓN DE SEGURIDAD Y SALUD EN EL TRABAJO EN LAS REGIONALES DE LA AGENCIA LOGÍSTICA DE LAS FUERZAS MILITARES</t>
  </si>
  <si>
    <t>002-078-2025</t>
  </si>
  <si>
    <t>https://community.secop.gov.co/Public/Tendering/OpportunityDetail/Index?noticeUID=CO1.NTC.7834855&amp;isFromPublicArea=True&amp;isModal=False</t>
  </si>
  <si>
    <t>80111622 </t>
  </si>
  <si>
    <t>15425</t>
  </si>
  <si>
    <t>47325</t>
  </si>
  <si>
    <t>LADY GUISETH LEON CRUZ</t>
  </si>
  <si>
    <t>seguridadsst.18@gmail.com</t>
  </si>
  <si>
    <t>310-47-994000015077</t>
  </si>
  <si>
    <t>001-049-2025</t>
  </si>
  <si>
    <t>RENOVACIÓN, ACTUALIZACIÓN Y MANTENIMIENTO DE LA SUITE VISIÓN EMPRESARIAL PARA LA AGENCIA LOGISTICA DE LAS FUERZAS MILITARES</t>
  </si>
  <si>
    <t>002-063-2025</t>
  </si>
  <si>
    <t>https://community.secop.gov.co/Public/Tendering/OpportunityDetail/Index?noticeUID=CO1.NTC.7834856&amp;isFromPublicArea=True&amp;isModal=False</t>
  </si>
  <si>
    <t>13725</t>
  </si>
  <si>
    <t>55925</t>
  </si>
  <si>
    <t>804002893</t>
  </si>
  <si>
    <t>804002893-6</t>
  </si>
  <si>
    <t>PENSEMOS S.A</t>
  </si>
  <si>
    <t>GAMALIEL VESGA FLOREZ</t>
  </si>
  <si>
    <t>financiera@pensemos.com</t>
  </si>
  <si>
    <t>SEGUROS COMERCIALES BOLIVAR</t>
  </si>
  <si>
    <t>ROBERTO VELASQUEZ ARANGO</t>
  </si>
  <si>
    <t>roberto.velasquez@agencialogistica.gov.co</t>
  </si>
  <si>
    <t>001-050-2025</t>
  </si>
  <si>
    <t>CONTRATAR EL SERVICIO DE MANTENIMIENTO DE LA TRAMPA DE GRASA DE PANADERÍA Y DISPOSICIÓN FINAL PARA RESIDUOS ORGANICOS Y NO PELIGROSOS, OBTENIDOS EN LOS PROCESOS PRODUCTIVOS DE LA DIRECCIÓN DE PRODUCCIÓN</t>
  </si>
  <si>
    <t>002-068-2025</t>
  </si>
  <si>
    <t>https://community.secop.gov.co/Public/Tendering/OpportunityDetail/Index?noticeUID=CO1.NTC.7768432&amp;isFromPublicArea=True&amp;isModal=False</t>
  </si>
  <si>
    <t>15625</t>
  </si>
  <si>
    <t>47625</t>
  </si>
  <si>
    <t>901280148</t>
  </si>
  <si>
    <t>901280148-1</t>
  </si>
  <si>
    <t>GRUPO TERRA ZAN S.A.S. E.S.P</t>
  </si>
  <si>
    <t>FRANCESCO DEL SORDO DELGADO</t>
  </si>
  <si>
    <t>asesorambiental-c1@terrazan.co</t>
  </si>
  <si>
    <t>21-44-101465781</t>
  </si>
  <si>
    <t>SANDRA JOHANNA ISAZA GUEVARA</t>
  </si>
  <si>
    <t>sandra.isazaroberto.velasquez@agencialogistica.gov.co</t>
  </si>
  <si>
    <t>001-051-2025</t>
  </si>
  <si>
    <t>CONTRATAR UN OUTSOURCING PARA EL SUMINISTRO Y ADMINISTRACION DE PERSONAL OPERATIVO PARA LAS UNIDADES DE NEGOCIO DE LA DIRECCIÓN DE PRODUCCIÓN DE LA AGENCIA LOGÍSTICA DE LAS FUERZAS MILITARES".</t>
  </si>
  <si>
    <t>002-075-2025</t>
  </si>
  <si>
    <t>https://community.secop.gov.co/Public/Tendering/OpportunityDetail/Index?noticeUID=CO1.NTC.7772043&amp;isFromPublicArea=True&amp;isModal=False</t>
  </si>
  <si>
    <t>14925</t>
  </si>
  <si>
    <t>47725</t>
  </si>
  <si>
    <t>901163043</t>
  </si>
  <si>
    <t>901163043-1</t>
  </si>
  <si>
    <t>LUGOAP SERVICIOS TEMPORALES SAS</t>
  </si>
  <si>
    <t>SANDRA PATRICIA APONTE</t>
  </si>
  <si>
    <t>gerencia@algoapsas,com</t>
  </si>
  <si>
    <t>11-40-101076135</t>
  </si>
  <si>
    <t>MARISOL GUZMAN URBANO</t>
  </si>
  <si>
    <t>marisol.guzman@agencialogistica.gov.co</t>
  </si>
  <si>
    <t>001-052-2025</t>
  </si>
  <si>
    <t>CONTRATAR UN PROFESIONAL CON CONOCIMIENTO EN PLANES ESTRATÉGICOS DE SEGURIDAD VIAL, REALIZANDO SEGUIMIENTO Y ORIENTACION A LAS ACTIVIDADES DERIVADAS DEL PLAN ESTRATEGICO DE SEGURIDAD VIAL DE LA AGENCIA LOGISTICA DE LAS FUERZAS MILITARES</t>
  </si>
  <si>
    <t>002-084-2025</t>
  </si>
  <si>
    <t>https://community.secop.gov.co/Public/Tendering/OpportunityDetail/Index?noticeUID=CO1.NTC.7873380&amp;isFromPublicArea=True&amp;isModal=False</t>
  </si>
  <si>
    <t>11025</t>
  </si>
  <si>
    <t>62525</t>
  </si>
  <si>
    <t>80027268</t>
  </si>
  <si>
    <t>CARLOS JULIO ARRIETA NIÑO</t>
  </si>
  <si>
    <t>carlosjulio22@yahoo.com</t>
  </si>
  <si>
    <t>310-47-994000015160</t>
  </si>
  <si>
    <t>001-053-2025</t>
  </si>
  <si>
    <t>ADQUISICIÓN FIRMA DIGITAL FUNCION PÚBLICA PARA PERSONA NATURAL (TOKEN) DISPOSITIVO FÍSICO Y CERTIFICADO DIGITAL PERSONA JURÍDICA FACTURACIÓN ELECTRÓNICA PARA LA AGENCIA LOGISTICA DE LAS FUERZAS MILITARES</t>
  </si>
  <si>
    <t>002-065-2025</t>
  </si>
  <si>
    <t>https://community.secop.gov.co/Public/Tendering/OpportunityDetail/Index?noticeUID=CO1.NTC.7786782&amp;isFromPublicArea=True&amp;isModal=False</t>
  </si>
  <si>
    <t>COMPRA VENTA Y/O SUMINISTRO</t>
  </si>
  <si>
    <t>14425</t>
  </si>
  <si>
    <t>56125</t>
  </si>
  <si>
    <t>A-02-02-01-004-007</t>
  </si>
  <si>
    <t>901312112</t>
  </si>
  <si>
    <t>901312112-4</t>
  </si>
  <si>
    <t>CAMERFIRMA COLOMBIA SAS</t>
  </si>
  <si>
    <t>HÉCTOR JOSÉ SANTIAGO GARCIA</t>
  </si>
  <si>
    <t>contacto@colombia.camerfirma.co</t>
  </si>
  <si>
    <t>18-44-101105248</t>
  </si>
  <si>
    <t>YENNY ANDREA DUARTE RODRIGUEZ</t>
  </si>
  <si>
    <t>yenny.duarte@agencialogistica.gov.co</t>
  </si>
  <si>
    <t>001-054-2025</t>
  </si>
  <si>
    <t>CONTRATAR EL SERVICIO DE CERTIFICACIÓN Y ANÁLISIS DE LABORATORIO DE MATERIAS PRIMAS, PRODUCTOS TERMINADOS Y OTROS EN LA DIRECCIÓN DE PRODUCCIÓN DE LA AGENCIA LOGÍSTICA DE LAS FUERZAS MILITARES</t>
  </si>
  <si>
    <t>002-070-2025</t>
  </si>
  <si>
    <t>https://community.secop.gov.co/Public/Tendering/OpportunityDetail/Index?noticeUID=CO1.NTC.7786930&amp;isFromPublicArea=True&amp;isModal=False</t>
  </si>
  <si>
    <t>15725</t>
  </si>
  <si>
    <t>56225</t>
  </si>
  <si>
    <t>A-05-01-02-009-003</t>
  </si>
  <si>
    <t>900818178</t>
  </si>
  <si>
    <t>900818178-9</t>
  </si>
  <si>
    <t>LABORATORIO CONTROL MICROBIOLOGICO - ANALISIS DE ALIMENTOS, AGUAS Y BEBIDAS SAS</t>
  </si>
  <si>
    <t>ADRIANA MARIA RUEDA ULLOA</t>
  </si>
  <si>
    <t>controlmicrobiologico@gmail.com</t>
  </si>
  <si>
    <t>36-46-1015051</t>
  </si>
  <si>
    <t>sandra.isaza@agencialogistica.gov.co</t>
  </si>
  <si>
    <t>001-055-2025</t>
  </si>
  <si>
    <t>CONTRATAR UN PROFESIONAL MAGISTER CON EXPERIENCIA EN GESTIÓN PÚBLICA, GERENCIA DEL TALENTO HUMANO Y EXPERTO EN PROYECTOS DE MODERNIZACION Y REDISEÑO INSTITUCIONAL CON BASE EN LA METODOLOGÍA ESTABLECIDA POR LA FUNCIÓN PÚBLICA.</t>
  </si>
  <si>
    <t>002-076-2025</t>
  </si>
  <si>
    <t>https://community.secop.gov.co/Public/Tendering/OpportunityDetail/Index?noticeUID=CO1.NTC.7873147&amp;isFromPublicArea=True&amp;isModal=False</t>
  </si>
  <si>
    <t>18725</t>
  </si>
  <si>
    <t>63025</t>
  </si>
  <si>
    <t>1014208684</t>
  </si>
  <si>
    <t xml:space="preserve"> JHONATAN MARTINEZ MURILLO</t>
  </si>
  <si>
    <t>jhmartinezmurillo@gmail.com</t>
  </si>
  <si>
    <t>14-46-101139061</t>
  </si>
  <si>
    <t>elizabeth.lara@agencialogistica.gov.co</t>
  </si>
  <si>
    <t>001-056-2025</t>
  </si>
  <si>
    <t>SUMINISTRO DE UNIFORMES CON DESTINO AL DEPARTAMENTO DE BUCEO Y SALVAMENTO</t>
  </si>
  <si>
    <t>002-073-2025</t>
  </si>
  <si>
    <t>https://community.secop.gov.co/Public/Tendering/OpportunityDetail/Index?noticeUID=CO1.NTC.7817403&amp;isFromPublicArea=True&amp;isModal=False</t>
  </si>
  <si>
    <t>16625</t>
  </si>
  <si>
    <t>62725</t>
  </si>
  <si>
    <t>A-05-01-01-002-008</t>
  </si>
  <si>
    <t>900071354</t>
  </si>
  <si>
    <t>900071354-0</t>
  </si>
  <si>
    <t>3D J Y J SAS</t>
  </si>
  <si>
    <t>ADRIANA MARIA MENDEZ YUNDA</t>
  </si>
  <si>
    <t>licitaciones3d@gmail.com</t>
  </si>
  <si>
    <t>001-057-2025</t>
  </si>
  <si>
    <t>ADQUIRIR EL PRODUCTO ARROZ PARA LA AGENCIA LOGISTICA DE LAS FUERZAS MILITARES REGIONAL NORORIENTE</t>
  </si>
  <si>
    <t>002-106-2025</t>
  </si>
  <si>
    <t>https://community.secop.gov.co/Public/Tendering/ContractNoticePhases/View?PPI=CO1.PPI.38477941&amp;isFromPublicArea=True&amp;isModal=False</t>
  </si>
  <si>
    <t>21425</t>
  </si>
  <si>
    <t>63325</t>
  </si>
  <si>
    <t>A-05-01-01-002-003</t>
  </si>
  <si>
    <t>800168858</t>
  </si>
  <si>
    <t>800168858-6</t>
  </si>
  <si>
    <t>ASOCIACION DE USUARIOS DEL DISTRITO DE ADECUACION DE TIERRAS DE GRAN ESCALA DEL RIO ZULIA ASOZULIA</t>
  </si>
  <si>
    <t>RUBEN DARIO FERNANDEZ CARDENAS</t>
  </si>
  <si>
    <t>gerencia@asozulia.com</t>
  </si>
  <si>
    <t>001-058-2025</t>
  </si>
  <si>
    <t>PRESTACIÓN DE SERVICIO DE APOYO A LA GESTIÓN COMO MECANICO ESPECIALIZADO EN REPARACIÓN Y MANTENIMIENTO DE COMPRESORES DE AIRE DE ALTA Y BAJA PRESION PARA TRABAJOS DE BUCEO Y SALVAMENTO</t>
  </si>
  <si>
    <t>002-085-2025</t>
  </si>
  <si>
    <t>https://community.secop.gov.co/Public/Tendering/OpportunityDetail/Index?noticeUID=CO1.NTC.7876334&amp;isFromPublicArea=True&amp;isModal=False</t>
  </si>
  <si>
    <t>18525</t>
  </si>
  <si>
    <t>64525</t>
  </si>
  <si>
    <t>79105761</t>
  </si>
  <si>
    <t xml:space="preserve">ORLANDO MELO FAJARDO </t>
  </si>
  <si>
    <t>orly0820@hotmail.com</t>
  </si>
  <si>
    <t>CG-1063274</t>
  </si>
  <si>
    <t>001-059-2025</t>
  </si>
  <si>
    <t>PRESTACIÓN DE SERVICIO DE APOYO A LA GESTIÓN COMO INSTRUCTOR DE BUCEO Y SALVAMENTO</t>
  </si>
  <si>
    <t>002-092-2025</t>
  </si>
  <si>
    <t>https://community.secop.gov.co/Public/Tendering/OpportunityDetail/Index?noticeUID=CO1.NTC.7876237&amp;isFromPublicArea=True&amp;isModal=False</t>
  </si>
  <si>
    <t>19025</t>
  </si>
  <si>
    <t>64625</t>
  </si>
  <si>
    <t>73124648</t>
  </si>
  <si>
    <t xml:space="preserve">JOSE ALFREDO MEDINA PEREZ </t>
  </si>
  <si>
    <t>seguridadsubmarina@hotmail.com</t>
  </si>
  <si>
    <t>440-47-994000029389</t>
  </si>
  <si>
    <t>JORGE ALBERTO BELLO CARDENAS</t>
  </si>
  <si>
    <t>jorge.bello@agencialogistica.gov.co</t>
  </si>
  <si>
    <t>001-060-2025</t>
  </si>
  <si>
    <t>PRESTACIÓN DE SERVICIO DE APOYO A LA GESTIÓN COMO INSTRUCTOR PARA EL DEPARTAMENTO DE BUCEO Y SALVAMENTO</t>
  </si>
  <si>
    <t>002-086-2025</t>
  </si>
  <si>
    <t>https://community.secop.gov.co/Public/Tendering/ContractNoticePhases/View?PPI=CO1.PPI.38342824&amp;isFromPublicArea=True&amp;isModal=False</t>
  </si>
  <si>
    <t>18425</t>
  </si>
  <si>
    <t>65525</t>
  </si>
  <si>
    <t>80423753</t>
  </si>
  <si>
    <t xml:space="preserve">FERNANDO ALFONSO CADENA DUQUE </t>
  </si>
  <si>
    <t>fcadenad@gmail.com</t>
  </si>
  <si>
    <t>75-44-101144606</t>
  </si>
  <si>
    <t>001-061-2025</t>
  </si>
  <si>
    <t>PRESTACIÓN DE SERVICIOS DE APOYO PARA EJECUTAR LAS ACTIVIDADES DE SERVICIOS GENERALES Y MANTENIMIENTO DE INSTALACIONES PARA EL DEPARTAMENTO DE BUCEO Y SALVAMENTO</t>
  </si>
  <si>
    <t>002-087-2025</t>
  </si>
  <si>
    <t>https://community.secop.gov.co/Public/Tendering/ContractNoticePhases/View?PPI=CO1.PPI.38342862&amp;isFromPublicArea=True&amp;isModal=False</t>
  </si>
  <si>
    <t>18125</t>
  </si>
  <si>
    <t>65825</t>
  </si>
  <si>
    <t>1047373653</t>
  </si>
  <si>
    <t xml:space="preserve">
JOSE MANUEL SALGADO HERRERA</t>
  </si>
  <si>
    <t>josnuel20@hotmail.com</t>
  </si>
  <si>
    <t>CG-1063299</t>
  </si>
  <si>
    <t>001-062-2025</t>
  </si>
  <si>
    <t>PRESTACIÓN DE SERVICIOS DE APOYO A LA GESTIÓN COMO TÉCNICO DE APOYO PARA EJECUTAR EL MANTENIMIENTO Y LA ADMINISTRACIÓN DE LOS EQUIPOS DE BOMBEO PARA EL DEPARTAMENTO DE BUCEO Y SALVAMENTO</t>
  </si>
  <si>
    <t>002-093-2025</t>
  </si>
  <si>
    <t>https://community.secop.gov.co/Public/Tendering/OpportunityDetail/Index?noticeUID=CO1.NTC.7876428&amp;isFromPublicArea=True&amp;isModal=False</t>
  </si>
  <si>
    <t>19125</t>
  </si>
  <si>
    <t>65425</t>
  </si>
  <si>
    <t>73163893</t>
  </si>
  <si>
    <t>OSCAR JIMENEZ ESPRIELLA</t>
  </si>
  <si>
    <t>osjles44@hotmail.com</t>
  </si>
  <si>
    <t>CG-1063303</t>
  </si>
  <si>
    <t>B-001-063-2025</t>
  </si>
  <si>
    <t>EL COMISIONISTA SE COMPROMETE A ACTUAR POR CUENTA DE LA ALFM, EN LA COMPRA DE BIENES Y/O SERVICIOS, ESTABLECIDOS MEDIANTE FICHAS TÉCNICAS DE NEGOCIACIÓN, DE PRODUCTOS Y ANEXOS, A NIVEL NACIONAL, A TRA</t>
  </si>
  <si>
    <t>65725</t>
  </si>
  <si>
    <t>NB-100377827</t>
  </si>
  <si>
    <t>001-064-2025</t>
  </si>
  <si>
    <t>PRESTACION DE SERVICIOS PROFESIONALES PARA APOYO A LA GESTIÓN DE LAS ACTIVIDADES ADMINISTRATIVAS Y APOYO A LA SUPERVISIÓN DE LOS PROCESOS DE PRESTACIÓN DE SERVICIOS Y ADQUISICIÓN DE BIENES Y SERVICIOS DE LA DIRECCIÓN DE OTROS ABASTECIMIENTOS Y SERVICIOS</t>
  </si>
  <si>
    <t>002-089-2025</t>
  </si>
  <si>
    <t>https://community.secop.gov.co/Public/Tendering/OpportunityDetail/Index?noticeUID=CO1.NTC.7914690&amp;isFromPublicArea=True&amp;isModal=False</t>
  </si>
  <si>
    <t>18025</t>
  </si>
  <si>
    <t>65925</t>
  </si>
  <si>
    <t>7141790</t>
  </si>
  <si>
    <t xml:space="preserve">LEONARDO OROZCO MARTINEZ </t>
  </si>
  <si>
    <t>leonardorozco1@hotmail.com</t>
  </si>
  <si>
    <t>14-46-101139713</t>
  </si>
  <si>
    <t>YESMIN ESMERALDA RODRIGUEZ GOMEZ</t>
  </si>
  <si>
    <t>esmeralda.rodriguez@agencialogistica.gov.co</t>
  </si>
  <si>
    <t>001-065-2025</t>
  </si>
  <si>
    <t>MANTENIMIENTO PREVENTIVO Y CORRECTIVO, CON REPUESTOS DE LA PUERTA VEHICULAR ELÉCTRICA PARA EL ACCESO DE LA OFICINA PRINCIPAL DE LA AGENCIA LOGÍSTICA DE LAS FUERZAS MILITARES</t>
  </si>
  <si>
    <t>002-007-2025</t>
  </si>
  <si>
    <t>https://community.secop.gov.co/Public/Tendering/OpportunityDetail/Index?noticeUID=CO1.NTC.7853161&amp;isFromPublicArea=True&amp;isModal=False</t>
  </si>
  <si>
    <t>13625</t>
  </si>
  <si>
    <t>66225</t>
  </si>
  <si>
    <t>A-02-02-02-008-007</t>
  </si>
  <si>
    <t>901147649</t>
  </si>
  <si>
    <t>901147649-1</t>
  </si>
  <si>
    <t>INGYEMEL PROFESIONALES J&amp;H S.A.S.</t>
  </si>
  <si>
    <t>YUDI JIMENA GAITAN</t>
  </si>
  <si>
    <t>ingyemel@gmail.com</t>
  </si>
  <si>
    <t>17-44-101218195</t>
  </si>
  <si>
    <t>JESUS ALEXIS TANGARIFE BELTRAN</t>
  </si>
  <si>
    <t>jesus.tangarife@agencialogistica.gov.co</t>
  </si>
  <si>
    <t>001-066-2025</t>
  </si>
  <si>
    <t>PRESTACIÓN DE SERVICIOS PROFESIONALES Y DE APOYO A LA GESTIÓN COMO INGENIERO DE MANTENIMIENTO PARA LA PLANEACIÓN, COORDINACIÓN Y SEGUIMIENTO DE LOS MANTENIMIENTOS A LA MAQUINARIA Y EQUIPOS DEL DEPARTAMENTO DE BUCEO Y SALVAMENTO</t>
  </si>
  <si>
    <t>002-100-2025</t>
  </si>
  <si>
    <t>https://community.secop.gov.co/Public/Tendering/OpportunityDetail/Index?noticeUID=CO1.NTC.7945411&amp;isFromPublicArea=True&amp;isModal=False</t>
  </si>
  <si>
    <t>19625</t>
  </si>
  <si>
    <t>72725</t>
  </si>
  <si>
    <t>1143379231</t>
  </si>
  <si>
    <t xml:space="preserve">NELSON RODRIGO OLASCOAGA RODRIGUEZ </t>
  </si>
  <si>
    <t>nelsonolascoagar@gmail.com</t>
  </si>
  <si>
    <t>CG-1063474</t>
  </si>
  <si>
    <t>001-067-2025</t>
  </si>
  <si>
    <t>PRESTACIÓN DE SERVICIOS DE APOYO A LA GESTION EN LA ASESORIA, APOYO TECNICO PARA EL MANTENIMIENTO DE EQUIPOS DE MARINERIA Y LA EJECUCION DE LAS OPERACIONES DE BUCEO Y SALVAMENTO MARITIMO Y FLUVIAL, CON DESTINO AL DEPARTAMENTO DE BUCEO Y SALVAMENTO</t>
  </si>
  <si>
    <t>002-099-2025</t>
  </si>
  <si>
    <t>https://community.secop.gov.co/Public/Tendering/OpportunityDetail/Index?noticeUID=CO1.NTC.7945418&amp;isFromPublicArea=True&amp;isModal=False</t>
  </si>
  <si>
    <t>18625</t>
  </si>
  <si>
    <t>72825</t>
  </si>
  <si>
    <t>73077265</t>
  </si>
  <si>
    <t xml:space="preserve">JOSE JAVIER CONTRERAS MORA </t>
  </si>
  <si>
    <t>tjgrediver1@hotmail.com</t>
  </si>
  <si>
    <t>CG-1063490</t>
  </si>
  <si>
    <t>001-068-2025</t>
  </si>
  <si>
    <t>PRESTACIÓN DE SERVICIOS Y DE APOYO A LA GESTIÓN COMO INSTRUCTOR DE BUCEO Y SALVAMENTO</t>
  </si>
  <si>
    <t>002-104-2025</t>
  </si>
  <si>
    <t>https://community.secop.gov.co/Public/Tendering/OpportunityDetail/Index?noticeUID=CO1.NTC.7945362&amp;isFromPublicArea=True&amp;isModal=False</t>
  </si>
  <si>
    <t>21625</t>
  </si>
  <si>
    <t>72925</t>
  </si>
  <si>
    <t>73083886</t>
  </si>
  <si>
    <t xml:space="preserve">ARMANDO ALFONSO FORERO CONTRERAS </t>
  </si>
  <si>
    <t>fortalezamarina@hotmail.com</t>
  </si>
  <si>
    <t>CG-1063492</t>
  </si>
  <si>
    <t>001-069-2025</t>
  </si>
  <si>
    <t>PRESTACIÓN DE SERVICIOS DE APOYO A LA GESTIÓN COMO ADMINISTRATIVO PARA LA ESTRUCTURACIÓN, ANALISIS, SEGUIMIENTO Y CONTROL DE LA GESTIÓN DE ACTIVOS PARA EL SOSTENIMIENTO DE EQUIPOS, HERRAMIENTAS Y REPUESTOS DEL DEPARTAMENTO DE BUCEO Y SALVAMENTO</t>
  </si>
  <si>
    <t>002-101-2025</t>
  </si>
  <si>
    <t>https://community.secop.gov.co/Public/Tendering/OpportunityDetail/Index?noticeUID=CO1.NTC.7941311&amp;isFromPublicArea=True&amp;isModal=False</t>
  </si>
  <si>
    <t>19725</t>
  </si>
  <si>
    <t>74225</t>
  </si>
  <si>
    <t>73192127</t>
  </si>
  <si>
    <t xml:space="preserve">FABIO HERRERA RHENALS </t>
  </si>
  <si>
    <t>fhr4.48@hotmail.com</t>
  </si>
  <si>
    <t>CG-1063555</t>
  </si>
  <si>
    <t>001-070-2025</t>
  </si>
  <si>
    <t>CONTRATAR SERVICIOS DE CONSULTORÍA PARA ELABORAR EL ESTUDIO TÉCNICO PARA EL FORTALECIMIENTO INSTITUCIONAL DE LA AGENCIA LOGÍSTICA DE LAS FUERZAS MILITARES, CONFORME A LA GUÍA DE DISEÑO INSTITUCIONAL DE LAS ENTIDADES DEL ORDEN NACIONAL DEL DEPARTAMENTO ADMINISTRATIVO DE FUNCIÓN...</t>
  </si>
  <si>
    <t>CONCURSO DE MERITOS ABIERTO</t>
  </si>
  <si>
    <t>002-001-2025</t>
  </si>
  <si>
    <t>https://community.secop.gov.co/Public/Tendering/OpportunityDetail/Index?noticeUID=CO1.NTC.7740854&amp;isFromPublicArea=True&amp;isModal=False</t>
  </si>
  <si>
    <t>CONSULTORIA</t>
  </si>
  <si>
    <t>11425</t>
  </si>
  <si>
    <t>72225</t>
  </si>
  <si>
    <t>800131690</t>
  </si>
  <si>
    <t>800131690-6</t>
  </si>
  <si>
    <t>AVANCE ORGANIZACIONAL CONSULTORES S.A.S. BIC</t>
  </si>
  <si>
    <t>IVAN ALEXANDER MONTES PIEDRAHITA</t>
  </si>
  <si>
    <t>consultores@avanceorganizacional.com</t>
  </si>
  <si>
    <t>BY-100051820</t>
  </si>
  <si>
    <t>SANDRA LILIANA VARGAS ARIAS</t>
  </si>
  <si>
    <t>sandra.vargas@agencialogistica.gov.co</t>
  </si>
  <si>
    <t>001-071-2025</t>
  </si>
  <si>
    <t>ADQUISICIÓN E INSTALACIÓN DE SERVO MOTOR Y SERVO DRIVE DE 3KW, CABLES DE COMUNICACIÓN ENCODER DE LA EMPACADORA DE LA PLANTA PROCESADORA DE CAFÉ DE LA - DIRECCIÓN DE PRODUCCIÓN DE LA AGENCIA LOGÍSTICA DE LAS FUERZAS MILITARES</t>
  </si>
  <si>
    <t>002-103-2025</t>
  </si>
  <si>
    <t>https://community.secop.gov.co/Public/Tendering/OpportunityDetail/Index?noticeUID=CO1.NTC.7908608&amp;isFromPublicArea=True&amp;isModal=False</t>
  </si>
  <si>
    <t>21525</t>
  </si>
  <si>
    <t>82025</t>
  </si>
  <si>
    <t>A-05-01-01-004-003</t>
  </si>
  <si>
    <t>2025-04-11</t>
  </si>
  <si>
    <t>901326536</t>
  </si>
  <si>
    <t>901326536-4</t>
  </si>
  <si>
    <t>D.A.M. AUTOMATIC SAS</t>
  </si>
  <si>
    <t>DANIEL PEÑA CARDENAS</t>
  </si>
  <si>
    <t>damautomatic@yahoo.com</t>
  </si>
  <si>
    <t>33-44-101261773</t>
  </si>
  <si>
    <t>001-072-2025</t>
  </si>
  <si>
    <t>PRESTACIÓN DE SERVICIO DE ALQUILER DE VEHICULO CON CONDUCTOR PARA EL PERSONAL ORGANICO DEL DEPARTAMENTO DE BUCEO Y SALVAMENTO</t>
  </si>
  <si>
    <t>002-079-2025</t>
  </si>
  <si>
    <t>https://community.secop.gov.co/Public/Tendering/OpportunityDetail/Index?noticeUID=CO1.NTC.7883173&amp;isFromPublicArea=True&amp;isModal=False</t>
  </si>
  <si>
    <t>17525</t>
  </si>
  <si>
    <t>82125</t>
  </si>
  <si>
    <t>A-05-01-02-006-006</t>
  </si>
  <si>
    <t>901536964</t>
  </si>
  <si>
    <t>901536964-4</t>
  </si>
  <si>
    <t>LUXE BH TRANSPORTS S.A.S</t>
  </si>
  <si>
    <t>RUBIELA PRADA HURTADO</t>
  </si>
  <si>
    <t>administracion@transportesluxebh.com</t>
  </si>
  <si>
    <t>CG-1015249</t>
  </si>
  <si>
    <t>001-073-2025</t>
  </si>
  <si>
    <t>"CONTRATAR EL SERVICIO DE REVISIÓN TÉCNICO-MECÁNICA DE LOS VEHÍCULOS DE LA OFICINA PRINCIPAL DE LA AGENCIA LOGÍSTICA DE LAS FUERZAS MILITARES</t>
  </si>
  <si>
    <t>002-081-2025</t>
  </si>
  <si>
    <t>https://community.secop.gov.co/Public/Tendering/OpportunityDetail/Index?noticeUID=CO1.NTC.7948649&amp;isFromPublicArea=True&amp;isModal=False</t>
  </si>
  <si>
    <t>16025</t>
  </si>
  <si>
    <t>82825</t>
  </si>
  <si>
    <t>2025-04-15</t>
  </si>
  <si>
    <t>900081626</t>
  </si>
  <si>
    <t>900081626-1</t>
  </si>
  <si>
    <t>INVERSIONES NIÑO ALVAREZ S A S</t>
  </si>
  <si>
    <t>HELVER RAFAEL NIÑO ALVAREZ</t>
  </si>
  <si>
    <t>diana.rojas@cda44,com</t>
  </si>
  <si>
    <t>11-40-101076942</t>
  </si>
  <si>
    <t>MIGUEL ANTONIO RODRIGUEZ VILLALOBOS</t>
  </si>
  <si>
    <t>miguel.rodriguez@agencialogistica.gov.co</t>
  </si>
  <si>
    <t>001-074-2025</t>
  </si>
  <si>
    <t>SOPORTE TÉCNICO Y FUNCIONAL INCLUIDAS LAS ACTUALIZACIONES LEGALES PARA LOS MÓDULOS DEL ERP SAP IMPLEMENTADOS EN LA ALFM (HCM, LOGÍSTICOS Y FINANCIEROS), ROLES Y PERFILES SAP</t>
  </si>
  <si>
    <t>002-045-2025</t>
  </si>
  <si>
    <t>https://community.secop.gov.co/Public/Tendering/OpportunityDetail/Index?noticeUID=CO1.NTC.7901733&amp;isFromPublicArea=True&amp;isModal=False</t>
  </si>
  <si>
    <t>9625</t>
  </si>
  <si>
    <t>83325</t>
  </si>
  <si>
    <t>900539918</t>
  </si>
  <si>
    <t>900539918-5</t>
  </si>
  <si>
    <t>SAION SMART SOLUTIONS S.A.S.</t>
  </si>
  <si>
    <t>VASNY EUNICE FONNEGRA PATIÑO</t>
  </si>
  <si>
    <t>contabilidad@saion.co</t>
  </si>
  <si>
    <t>65-44-101238708</t>
  </si>
  <si>
    <t>LUZ ADRIANA RAMIREZ CASTAÑO</t>
  </si>
  <si>
    <t>luz.ramirez@agencialogistica.gov.co</t>
  </si>
  <si>
    <t>001-075-2025</t>
  </si>
  <si>
    <t>SUMINISTRO DE BONOS-TARJETAS INTERCAMBIABLES DE CAFETERÍA PARA SUPLIR LAS NECESIDADES DE ACTIVIDADES OPERATIVAS Y ADMINISTRATIVAS DEL DEPARTAMENTO DE BUCEO Y SALVAMENTO</t>
  </si>
  <si>
    <t>002-072-2025</t>
  </si>
  <si>
    <t>https://community.secop.gov.co/Public/Tendering/OpportunityDetail/Index?noticeUID=CO1.NTC.7933387&amp;isFromPublicArea=True&amp;isModal=False</t>
  </si>
  <si>
    <t>17025</t>
  </si>
  <si>
    <t>82625</t>
  </si>
  <si>
    <t>800112214</t>
  </si>
  <si>
    <t>800112214-2</t>
  </si>
  <si>
    <t>BIG PASS S.A.S</t>
  </si>
  <si>
    <t>ELMER FERNANDO MORA CRIOLLO</t>
  </si>
  <si>
    <t>licitaciones-co@ednred.com</t>
  </si>
  <si>
    <t>33-44-101262418</t>
  </si>
  <si>
    <t>001-076-2025</t>
  </si>
  <si>
    <t>TIQUETES AÉREOS NACIONALES E INTERNACIONALES CON DESTINO AL DEPARTAMENTO DE BUCEO Y SALVAMENTO</t>
  </si>
  <si>
    <t>002-080-2025</t>
  </si>
  <si>
    <t>https://community.secop.gov.co/Public/Tendering/OpportunityDetail/Index?noticeUID=CO1.NTC.7932485&amp;isFromPublicArea=True&amp;isModal=False</t>
  </si>
  <si>
    <t>17425</t>
  </si>
  <si>
    <t>82725</t>
  </si>
  <si>
    <t>A-05-01-02-006-004</t>
  </si>
  <si>
    <t>802006617</t>
  </si>
  <si>
    <t>802006617-0</t>
  </si>
  <si>
    <t>DORYS LOPEZ COMPAÑIA S EN C</t>
  </si>
  <si>
    <t>DORYS JANETH LOPEZ PICO</t>
  </si>
  <si>
    <t>servicioalcliente@jirehtravel.com.co</t>
  </si>
  <si>
    <t>85-44-101137677</t>
  </si>
  <si>
    <t>001-077-2025</t>
  </si>
  <si>
    <t>SUMINISTRO DE LUBRICANTES ESPECIALES CON DESTINO AL DEPARTAMENTO DE BUCEO Y SALVAMENTO</t>
  </si>
  <si>
    <t>002-090-2025</t>
  </si>
  <si>
    <t>https://community.secop.gov.co/Public/Tendering/OpportunityDetail/Index?noticeUID=CO1.NTC.7933379&amp;isFromPublicArea=True&amp;isModal=False</t>
  </si>
  <si>
    <t>18225</t>
  </si>
  <si>
    <t>85025</t>
  </si>
  <si>
    <t>A-05-01-01-003-003</t>
  </si>
  <si>
    <t>2025-04-16</t>
  </si>
  <si>
    <t>805006278</t>
  </si>
  <si>
    <t>805006278-8</t>
  </si>
  <si>
    <t>NAUTICENTER S.A.S.</t>
  </si>
  <si>
    <t>ANTONIO JESUS REYES VASQUEZ</t>
  </si>
  <si>
    <t>contratos@nauticenter.com</t>
  </si>
  <si>
    <t>CSC-100053714</t>
  </si>
  <si>
    <t>001-078-2025</t>
  </si>
  <si>
    <t>SUMINISTRO DE LLANTAS PARA EL PARQUE AUTOMOTOR DEL DEPARTAMENTO DE BUCEO Y SALVAMENTO</t>
  </si>
  <si>
    <t>002-091-2025</t>
  </si>
  <si>
    <t>https://community.secop.gov.co/Public/Tendering/OpportunityDetail/Index?noticeUID=CO1.NTC.7956365&amp;isFromPublicArea=True&amp;isModal=False</t>
  </si>
  <si>
    <t>18325</t>
  </si>
  <si>
    <t>92125</t>
  </si>
  <si>
    <t>A-05-01-01-003-006</t>
  </si>
  <si>
    <t>900251438</t>
  </si>
  <si>
    <t>900251438-3</t>
  </si>
  <si>
    <t>SALUDCAR OPERACION COLOMBIA S.A</t>
  </si>
  <si>
    <t>OSCAR IVAN CARDONA MONTOYA</t>
  </si>
  <si>
    <t>licitacions@saludcar.com</t>
  </si>
  <si>
    <t>55-44-101084969</t>
  </si>
  <si>
    <t>001-079-2025</t>
  </si>
  <si>
    <t>SUMINISTRO DE ELEMENTOS Y ACCESORIOS DE MARINERIA Y SALVAMENTO CON DESTINO AL DEPARTAMENTO DE BUCEO Y SALVAMENTO</t>
  </si>
  <si>
    <t>002-109-2025</t>
  </si>
  <si>
    <t>https://community.secop.gov.co/Public/Tendering/OpportunityDetail/Index?noticeUID=CO1.NTC.7956544&amp;isFromPublicArea=True&amp;isModal=False</t>
  </si>
  <si>
    <t>22525</t>
  </si>
  <si>
    <t>92825</t>
  </si>
  <si>
    <t>A-05-01-01-002-007</t>
  </si>
  <si>
    <t>901371230</t>
  </si>
  <si>
    <t>901371230-7</t>
  </si>
  <si>
    <t>CASCO ANTIGUO COLOMBIA S.A.S.</t>
  </si>
  <si>
    <t>ZOILA ROSA GARCIA BALLESTEROS</t>
  </si>
  <si>
    <t>z.garcia@cascoantiguo.com</t>
  </si>
  <si>
    <t>75-44-101145019</t>
  </si>
  <si>
    <t>001-080-2025</t>
  </si>
  <si>
    <t>PRESTACIÓN DE SERVICIOS DE APOYO COMO GESTOR EN SEGURIDAD Y SALUD EN EL TRABAJO, PARA EL DEPARTAMENTO DE BUCEO Y SALVAMENTO</t>
  </si>
  <si>
    <t>002-113-2025</t>
  </si>
  <si>
    <t>https://community.secop.gov.co/Public/Tendering/ContractNoticePhases/View?PPI=CO1.PPI.38904101&amp;isFromPublicArea=True&amp;isModal=False</t>
  </si>
  <si>
    <t>22925</t>
  </si>
  <si>
    <t>92925</t>
  </si>
  <si>
    <t>1143344646</t>
  </si>
  <si>
    <t xml:space="preserve">ALEXANDRA PATRICIA ROMERO VARGAS </t>
  </si>
  <si>
    <t>alexandraromeroj@gmail.com</t>
  </si>
  <si>
    <t>CG-1064029</t>
  </si>
  <si>
    <t>001-081-2025</t>
  </si>
  <si>
    <t>SUMINISTRO DE ELEMENTOS DE RECONOCIMIENTO PARA EL PERSONAL DE BUCEO Y SALVAMENTO</t>
  </si>
  <si>
    <t>002-110-2025</t>
  </si>
  <si>
    <t>https://community.secop.gov.co/Public/Tendering/ContractNoticePhases/View?PPI=CO1.PPI.38794629&amp;isFromPublicArea=True&amp;isModal=False</t>
  </si>
  <si>
    <t>22425</t>
  </si>
  <si>
    <t>93025</t>
  </si>
  <si>
    <t>A-05-01-01-003-008</t>
  </si>
  <si>
    <t>900935583</t>
  </si>
  <si>
    <t>900935583-1</t>
  </si>
  <si>
    <t>IMAGEN JJR PUBLICIDAD SAS</t>
  </si>
  <si>
    <t>LAURA VANESSA GONZALEZ CRUZ</t>
  </si>
  <si>
    <t>imagen.jjr@gmail.com</t>
  </si>
  <si>
    <t>33-44-101262330</t>
  </si>
  <si>
    <t>001-082-2025</t>
  </si>
  <si>
    <t>ADQUISICIÓN DE EQUIPOS Y ACCESORIOS DE COMPUTO, SISTEMAS Y DISPOSITIVOS DE ALMACENAMIENTO PARA EL DEPARTAMENTO DE BUCEO Y SALVAMENTO</t>
  </si>
  <si>
    <t>002-105-2025</t>
  </si>
  <si>
    <t>https://community.secop.gov.co/Public/Tendering/ContractNoticePhases/View?PPI=CO1.PPI.38644914&amp;isFromPublicArea=True&amp;isModal=False</t>
  </si>
  <si>
    <t>21725</t>
  </si>
  <si>
    <t>94225</t>
  </si>
  <si>
    <t>A-05-01-01-004-005</t>
  </si>
  <si>
    <t>830023178</t>
  </si>
  <si>
    <t>830023178-2</t>
  </si>
  <si>
    <t>GRAN IMAGEN S.A.S.</t>
  </si>
  <si>
    <t>DIEGO MAURICIO LOPEZ ORTIZ</t>
  </si>
  <si>
    <t>diegolopez.tributario@gmail.com</t>
  </si>
  <si>
    <t>25-44-101202116</t>
  </si>
  <si>
    <t>001-083-2025</t>
  </si>
  <si>
    <t>SEGUROS ALFM</t>
  </si>
  <si>
    <t>CONTRATAR EL PROGRAMA DE SEGUROS CON ASEGURADORAS LEGALMENTE CONSTITUIDAS EN EL PAÍS QUE CUBRA LOS BIENES, FUNCIONARIOS E INTERESES PATRIMONIALES EN LA AGENCIA LOGÍSTICA FUERZAS MILITARES Y DE AQUELLOS POR LOS CUALES SEA O LLEGARE A SER LEGALMENTE RESPONSABLE DENTRO Y.</t>
  </si>
  <si>
    <t>LICITACION PUBLICA</t>
  </si>
  <si>
    <t>002-046-2025</t>
  </si>
  <si>
    <t>https://community.secop.gov.co/Public/Tendering/ContractNoticePhases/View?PPI=CO1.PPI.37725479&amp;isFromPublicArea=True&amp;isModal=False</t>
  </si>
  <si>
    <t>95025</t>
  </si>
  <si>
    <t>2025-05-05</t>
  </si>
  <si>
    <t>901940429</t>
  </si>
  <si>
    <t>901940429-7</t>
  </si>
  <si>
    <t>UNIÓN TEMPORAL LA PREVISORA S.A. - AXA COLPATRIA - MAPFRE SEGUROS GENERALES - CHUBB SEGUROS COLOMBIA - LP 002-046-2025 - ALFM</t>
  </si>
  <si>
    <t>AXA COLPATRIA - MAPFRE SEGUROS GENERALES - CHUBB SEGUROS COLOMBIA - LP 002-046-2025 - ALFM</t>
  </si>
  <si>
    <t>001-084-2025</t>
  </si>
  <si>
    <t>94925</t>
  </si>
  <si>
    <t>001-085-2025</t>
  </si>
  <si>
    <t>SERVICIOS DE MANTENIMIENTO PREVENTIVO Y CORRECTIVO A TODO COSTO DE LA MAQUINARIA Y EQUIPOS EMPLEADO EN LA PLANTA DE PANADERÍA DE LA AGENCIA LOGÍSTICA DE LAS FUERZAS MILITARES</t>
  </si>
  <si>
    <t>002-111-2025</t>
  </si>
  <si>
    <t>https://community.secop.gov.co/Public/Tendering/ContractNoticePhases/View?PPI=CO1.PPI.38905772&amp;isFromPublicArea=True&amp;isModal=False</t>
  </si>
  <si>
    <t>15825</t>
  </si>
  <si>
    <t>100725</t>
  </si>
  <si>
    <t>A-05-01-02-008-007</t>
  </si>
  <si>
    <t>2025-05-07</t>
  </si>
  <si>
    <t>900744289</t>
  </si>
  <si>
    <t>900744289-9</t>
  </si>
  <si>
    <t>TOOLS &amp; SERVICES S.A.S</t>
  </si>
  <si>
    <t>CONSUELO SANCHEZ</t>
  </si>
  <si>
    <t>g.gerencial@tools-services.co</t>
  </si>
  <si>
    <t>RODRIGO MURCIA REYES</t>
  </si>
  <si>
    <t>rodrigo.murcia@agencialogistica.gov.co</t>
  </si>
  <si>
    <t>001-086-2025</t>
  </si>
  <si>
    <t>MANTENIMIENTO INTEGRAL A TODO COSTO CON SERVICIO DE MESA DE AYUDA DE LA INFRAESTRUCTURA TECNOLÓGICA DE LA OFICINA PRINCIPAL DE LA AGENCIA LOGÍSTICA DE LAS FUERZAS MILITARES</t>
  </si>
  <si>
    <t>002-043-2025</t>
  </si>
  <si>
    <t xml:space="preserve">https://community.secop.gov.co/Public/Tendering/ContractNoticePhases/View?PPI=CO1.PPI.38311985&amp;isFromPublicArea=True&amp;isModal=False
</t>
  </si>
  <si>
    <t>100625</t>
  </si>
  <si>
    <t>901360556</t>
  </si>
  <si>
    <t>901360556-5</t>
  </si>
  <si>
    <t>CONSULTORES Y ASESORES TIC SAS</t>
  </si>
  <si>
    <t>VERONICA ALEJANDRA SALAS CASTRO</t>
  </si>
  <si>
    <t>gerencia@consultorestic.com.co</t>
  </si>
  <si>
    <t>11-44-101254740</t>
  </si>
  <si>
    <t>DIEGO HERNAN PATIÑO ZULUAGA</t>
  </si>
  <si>
    <t>diego.patino@agencialogistica.gov.co</t>
  </si>
  <si>
    <t>001-087-2025</t>
  </si>
  <si>
    <t>SUMINISTRO DE MATERIA PRIMA DE CAFÉ PARA LA AGENCIA LOGISTICA DE LAS FUERZAS MILITARES</t>
  </si>
  <si>
    <t>SELECCIÓN ABREVIADA SUBASTA INVERSA</t>
  </si>
  <si>
    <t>002-096-2025</t>
  </si>
  <si>
    <t>https://community.secop.gov.co/Public/Tendering/ContractNoticePhases/View?PPI=CO1.PPI.38353477&amp;isFromPublicArea=True&amp;isModal=False</t>
  </si>
  <si>
    <t>SUMINISTROS</t>
  </si>
  <si>
    <t>19225</t>
  </si>
  <si>
    <t>101925</t>
  </si>
  <si>
    <t>2025-05-09</t>
  </si>
  <si>
    <t>900470084</t>
  </si>
  <si>
    <t>900470084-9</t>
  </si>
  <si>
    <t>DIVERCAFE S.A.S</t>
  </si>
  <si>
    <t>LINA MARIA OSORIO LOPEZ</t>
  </si>
  <si>
    <t>contabilidad@cafesimbolo.com</t>
  </si>
  <si>
    <t>60-44-101015312</t>
  </si>
  <si>
    <t>MARTHA CECILIA PORRAS CORREDOR</t>
  </si>
  <si>
    <t>martha.porras@agencialogistica.gov.co</t>
  </si>
  <si>
    <t>001-088-2025</t>
  </si>
  <si>
    <t>SERVICIO DE MANTENIMIENTO PREVENTIVO Y CORRECTIVO A TODO COSTO PARA EQUIPOS DE LEVANTAMIENTO MECÁNICO (MONTACARGAS, ESTIBADORES ELÉCTRICOS Y ESTIBADORES MANUALES) DE LA DIRECCIÓN DE PRODUCCIÓN</t>
  </si>
  <si>
    <t>002-115-2025</t>
  </si>
  <si>
    <t>https://community.secop.gov.co/Public/Tendering/ContractNoticePhases/View?PPI=CO1.PPI.38919502&amp;isFromPublicArea=True&amp;isModal=False</t>
  </si>
  <si>
    <t>16125</t>
  </si>
  <si>
    <t>102525</t>
  </si>
  <si>
    <t>2025-05-12</t>
  </si>
  <si>
    <t>CHU-100047389</t>
  </si>
  <si>
    <t>GERMAN ENRIQUE VALBUENA SALAMANCA</t>
  </si>
  <si>
    <t>german.valbuena@agencialogistica.gov.co</t>
  </si>
  <si>
    <t>001-089-2025</t>
  </si>
  <si>
    <t>PRESTACIÓN DE SERVICIOS PARA LA REALIZACIÓN Y EJECUCIÓN DE LAS ACTIVIDADES PREVISTAS EN EL PROGRAMA DE BIENESTAR E INCENTIVOS Y/O REUNIONES DE TIPO ADMINISTRATIVO DE LA AGENCIA LOGÍSTICA DE LAS FUERZAS MILITARES</t>
  </si>
  <si>
    <t>002-112-2025</t>
  </si>
  <si>
    <t>https://community.secop.gov.co/Public/Tendering/ContractNoticePhases/View?PPI=CO1.PPI.39320730&amp;isFromPublicArea=True&amp;isModal=False</t>
  </si>
  <si>
    <t>22725</t>
  </si>
  <si>
    <t>102625</t>
  </si>
  <si>
    <t>A-02-02-02-009-006</t>
  </si>
  <si>
    <t>860013570</t>
  </si>
  <si>
    <t>860013570-3</t>
  </si>
  <si>
    <t>CAJA DE COMPENSACION FAMILIAR CAFAM</t>
  </si>
  <si>
    <t>RICARDO ANDRES URRUTIA GARCIAQ</t>
  </si>
  <si>
    <t>cfmorales@cafam.com.co</t>
  </si>
  <si>
    <t>001-090-2025</t>
  </si>
  <si>
    <t>SUMINISTRO DE PRODUCTOS PARA EMPAQUE Y ROTULADO EN LA PANADERIA DE LA DIRECCIÓN DE PRODUCCIÓN DE LA AGENCIA LOGISTICA DE LAS FUERZAS MILITARES</t>
  </si>
  <si>
    <t>002-077-2025</t>
  </si>
  <si>
    <t>https://community.secop.gov.co/Public/Tendering/ContractNoticePhases/View?PPI=CO1.PPI.38350134&amp;isFromPublicArea=True&amp;isModal=False</t>
  </si>
  <si>
    <t>14725</t>
  </si>
  <si>
    <t>102725</t>
  </si>
  <si>
    <t>2025-05-13</t>
  </si>
  <si>
    <t>800122415</t>
  </si>
  <si>
    <t>800122415-9</t>
  </si>
  <si>
    <t>PROVISPOL S A</t>
  </si>
  <si>
    <t>CESAR RODRIGUEZ RODRIGUEZ</t>
  </si>
  <si>
    <t>info@provispol.com</t>
  </si>
  <si>
    <t>21-44-101469857</t>
  </si>
  <si>
    <t>001-091-2025</t>
  </si>
  <si>
    <t>ADQUISICIÓN DE EQUIPOS PARA LAS PLANTAS DE LA DIRECCION DE PRODUCCIÓN EN LA PANADERÍA DE LA AGENCIA LOGISTICA DE LAS FUERZAS MILITARES</t>
  </si>
  <si>
    <t>002-095-2025</t>
  </si>
  <si>
    <t>https://community.secop.gov.co/Public/Tendering/ContractNoticePhases/View?PPI=CO1.PPI.38501510&amp;isFromPublicArea=True&amp;isModal=False</t>
  </si>
  <si>
    <t>17225</t>
  </si>
  <si>
    <t>102825</t>
  </si>
  <si>
    <t>A-05-01-01-004-004</t>
  </si>
  <si>
    <t>900667707</t>
  </si>
  <si>
    <t>900667707-6</t>
  </si>
  <si>
    <t>LONA GROUP S A S</t>
  </si>
  <si>
    <t>JENNIFER MORALES MARIÑO</t>
  </si>
  <si>
    <t>lonagroupsas@gmail.com</t>
  </si>
  <si>
    <t>18-44-101106389</t>
  </si>
  <si>
    <t>001-092-2025</t>
  </si>
  <si>
    <t>PRESTACION DE SERVICIOS PARA LA EJECUCION DEL PLAN INSTITUCIONAL DE CAPACITACION PIC 2025, ADOPTADO PARA LOS FUNCIONARIOS DE PLANTA DE LA AGENCIA LOGISTICA DE LAS FUERZAS MILITARES.</t>
  </si>
  <si>
    <t>002-094-2025</t>
  </si>
  <si>
    <t>https://community.secop.gov.co/Public/Tendering/ContractNoticePhases/View?PPI=CO1.PPI.39487617&amp;isFromPublicArea=True&amp;isModal=False</t>
  </si>
  <si>
    <t>18825</t>
  </si>
  <si>
    <t>105725</t>
  </si>
  <si>
    <t>A-02-02-02-009-002</t>
  </si>
  <si>
    <t>2025-05-15</t>
  </si>
  <si>
    <t>800225340</t>
  </si>
  <si>
    <t>800225340-8</t>
  </si>
  <si>
    <t>UNIVERSIDAD MILITAR NUEVA GRANADA</t>
  </si>
  <si>
    <t>ARNULFO TRASLAVIÑA SACHICA</t>
  </si>
  <si>
    <t>rectoria@umilitar.edu.co</t>
  </si>
  <si>
    <t>NANCY PILONIETA PILONIETA</t>
  </si>
  <si>
    <t>nancy.pilonieta@agencialogistica.gov.co</t>
  </si>
  <si>
    <t>001-093-2025</t>
  </si>
  <si>
    <t>SERVICIO DE MANTENIMIENTO INTEGRAL, PREVENTIVO Y CORRECTIVO A TODO COSTO DE LA MAQUINARIA Y EQUIPO DE LA PLANTA PROCESADORA DE CAFÉ</t>
  </si>
  <si>
    <t>002-108-2025</t>
  </si>
  <si>
    <t>https://community.secop.gov.co/Public/Tendering/ContractNoticePhases/View?PPI=CO1.PPI.38918923&amp;isFromPublicArea=True&amp;isModal=False</t>
  </si>
  <si>
    <t>16225</t>
  </si>
  <si>
    <t>105525</t>
  </si>
  <si>
    <t>2025-05-14</t>
  </si>
  <si>
    <t>901004007</t>
  </si>
  <si>
    <t>901004007-8</t>
  </si>
  <si>
    <t>INGENIERIA DIGITAL SERVICE SAS</t>
  </si>
  <si>
    <t>NATALIA CONTRERAS RODRIGUEZ</t>
  </si>
  <si>
    <t>ingenieriadigitalservice@gmail.com</t>
  </si>
  <si>
    <t>11-46-101082301</t>
  </si>
  <si>
    <t>001-094-2025</t>
  </si>
  <si>
    <t>CONTRATAR EL SERVICIO DE TRANSPORTE AÉREO DE PASAJEROS PARA LOS FUNCIONARIOS DE PLANTA DE PERSONAL EN COMISIÓN, CONTRATISTAS QUE EN SU OBJETO CONTRACTUAL ASÍ LO INDIQUE Y OTROS EN CUMPLIMIENTO DE FALLOS JUDICIALES, REQUERIDOS POR LA OFICINA PRINCIPAL Y REGIONALES DE LA AGENCIA...</t>
  </si>
  <si>
    <t>002-097-2025</t>
  </si>
  <si>
    <t>https://community.secop.gov.co/Public/Tendering/ContractNoticePhases/View?PPI=CO1.PPI.38614158&amp;isFromPublicArea=True&amp;isModal=False</t>
  </si>
  <si>
    <t>18925</t>
  </si>
  <si>
    <t>114325</t>
  </si>
  <si>
    <t>900069323</t>
  </si>
  <si>
    <t>900069323-6</t>
  </si>
  <si>
    <t>VIAJA POR EL MUNDO WEB / NICKISIX360 SAS</t>
  </si>
  <si>
    <t>HANS NAIHANS ESPINEL</t>
  </si>
  <si>
    <t>info@nickisix360,com</t>
  </si>
  <si>
    <t>BERKLEY INTERNATIONAL SEGUROS COLOMBIA</t>
  </si>
  <si>
    <t>NANCY YEPES GONZALEZ</t>
  </si>
  <si>
    <t>nancy.yepes@agencialogistica.gov.co</t>
  </si>
  <si>
    <t>001-095-2025</t>
  </si>
  <si>
    <t>PRESTACIÓN DE SERVICIOS DE INTERNET, ESPACIO EN NUBE, CANALES DEDICADOS Y RENOVACIÓN PREFIJO IPV6 CON LACNIC PARA LA AGENCIA LOGÍSTICA DE LAS FUERZAS MILITARES.</t>
  </si>
  <si>
    <t>002-082-2025</t>
  </si>
  <si>
    <t>https://community.secop.gov.co/Public/Tendering/ContractNoticePhases/View?PPI=CO1.PPI.38504716&amp;isFromPublicArea=True&amp;isModal=False</t>
  </si>
  <si>
    <t>17825</t>
  </si>
  <si>
    <t>114425</t>
  </si>
  <si>
    <t>830007379</t>
  </si>
  <si>
    <t>830007379-9</t>
  </si>
  <si>
    <t>COMSISTELCO S. A. S.</t>
  </si>
  <si>
    <t>ELIBERTO OLIVARES GUZMAN</t>
  </si>
  <si>
    <t>direccioncomercial@comsistelco.com</t>
  </si>
  <si>
    <t>ELIO RAMIREZ DIZA</t>
  </si>
  <si>
    <t>elio.diaz@agencialogistica.gov.co</t>
  </si>
  <si>
    <t>001-096-2025</t>
  </si>
  <si>
    <t>SUMINISTRO DE MATERIAL METALIZADO E INSUMOS PARA EMPAQUE Y ROTULADO DE CAFÉ TOSTADO Y MOLIDO DE LA AGENCIA LOGÍSTICA DE LAS FUERZAS MILITARES</t>
  </si>
  <si>
    <t>002-107-2025</t>
  </si>
  <si>
    <t>https://community.secop.gov.co/Public/Tendering/ContractNoticePhases/View?PPI=CO1.PPI.38563257&amp;isFromPublicArea=True&amp;isModal=False</t>
  </si>
  <si>
    <t>17625</t>
  </si>
  <si>
    <t>114525</t>
  </si>
  <si>
    <t>21-44-101470121</t>
  </si>
  <si>
    <t>001-097-2025</t>
  </si>
  <si>
    <t>SUMINISTROS DE PAPELERIA</t>
  </si>
  <si>
    <t>SUMINISTRO DE ELEMENTOS DE PAPELERÍA E INSUMOS DE OFICINA PARA LA OFICINA PRINCIPAL DE LA AGENCIA LOGÍSTICA DE LAS FUERZAS MILITARES</t>
  </si>
  <si>
    <t>002-005-2025</t>
  </si>
  <si>
    <t>https://community.secop.gov.co/Public/Tendering/ContractNoticePhases/View?PPI=CO1.PPI.39189499&amp;isFromPublicArea=True&amp;isModal=False</t>
  </si>
  <si>
    <t>23325</t>
  </si>
  <si>
    <t>115725</t>
  </si>
  <si>
    <t>A-02-01-01-004-005</t>
  </si>
  <si>
    <t>830113914</t>
  </si>
  <si>
    <t>830113914-3</t>
  </si>
  <si>
    <t>INSTITUCIONAL STAR SERVICES LTDA</t>
  </si>
  <si>
    <t>LILIANA YANNETH UNIBIO CAMARGO</t>
  </si>
  <si>
    <t>info@starservices.co</t>
  </si>
  <si>
    <t>14-44-101236334</t>
  </si>
  <si>
    <t>001-098-2025</t>
  </si>
  <si>
    <t>SUMINISTRO DE EQUIPOS Y REPUESTOS PARA EL FUNCIONAMIENTO DE LAS CÁMARAS HIPERBÁRICAS, EQUIPOS PROVEEDORES DE OXIGENO Y EQUIPOS BOSTER CON DESTINO AL DEPARTAMENTO DE BUCEO Y SALVAMENTO</t>
  </si>
  <si>
    <t>002-118-2025</t>
  </si>
  <si>
    <t>https://community.secop.gov.co/Public/Tendering/OpportunityDetail/Index?noticeUID=CO1.NTC.8099559&amp;isFromPublicArea=True&amp;isModal=False</t>
  </si>
  <si>
    <t>24125</t>
  </si>
  <si>
    <t>122425</t>
  </si>
  <si>
    <t>900409381</t>
  </si>
  <si>
    <t>900409381-3</t>
  </si>
  <si>
    <t>AGUA Y TIERRA LOGISTICA S.A.S.</t>
  </si>
  <si>
    <t>ORLANDO VARGAS MENDIVELSO</t>
  </si>
  <si>
    <t>gerencia@aguaytierra.com</t>
  </si>
  <si>
    <t>33-46-101066193</t>
  </si>
  <si>
    <t>001-099-2025</t>
  </si>
  <si>
    <t>SUMINISTRO DE MATERIALES DE CONSTRUCCIÓN Y ELEMENTOS DE FERRETERIA PARA LA OFICINA PRINCIPAL Y LA DIRECCIÓN DE PRODUCCIÓN DE LA AGENCIA LOGISTICA DE LAS FUERZAS MILITARES</t>
  </si>
  <si>
    <t>002-010-2025</t>
  </si>
  <si>
    <t>https://community.secop.gov.co/Public/Tendering/ContractNoticePhases/View?PPI=CO1.PPI.39464151&amp;isFromPublicArea=True&amp;isModal=False</t>
  </si>
  <si>
    <t>26525</t>
  </si>
  <si>
    <t>123925</t>
  </si>
  <si>
    <t>A-02-02-01-003-007</t>
  </si>
  <si>
    <t>2025-06-04</t>
  </si>
  <si>
    <t>901577291</t>
  </si>
  <si>
    <t>901577291-1</t>
  </si>
  <si>
    <t>INVERSIONES RODRIGUEZ RINCON &amp; CÍA. S. EN C</t>
  </si>
  <si>
    <t>JONATHAN TRIANA LONDOÑO</t>
  </si>
  <si>
    <t>epgferreteria@gmail.com</t>
  </si>
  <si>
    <t>CCM-100000989</t>
  </si>
  <si>
    <t>JOE LEONEL ROJAS GARCIA</t>
  </si>
  <si>
    <t>jose.rojas@agencialogistica.gov.co</t>
  </si>
  <si>
    <t>001-100-2025</t>
  </si>
  <si>
    <t>MANTENIMIENTO PREVENTIVO Y CORRECTIVO A TODO COSTO DE LOS VEHÍCULOS DE LA OFICINA PRINCIPAL DE LA AGENCIA LOGÍSTICA DE LAS FUERZAS MILITARES</t>
  </si>
  <si>
    <t>002-123-2025</t>
  </si>
  <si>
    <t>https://community.secop.gov.co/Public/Tendering/ContractNoticePhases/View?PPI=CO1.PPI.39500378&amp;isFromPublicArea=True&amp;isModal=False</t>
  </si>
  <si>
    <t>23725</t>
  </si>
  <si>
    <t>128225</t>
  </si>
  <si>
    <t>2025-06-05</t>
  </si>
  <si>
    <t>901142693</t>
  </si>
  <si>
    <t>901142693-1</t>
  </si>
  <si>
    <t>COMPAÑÍA OPERADORA DE CONTRATOS SAS</t>
  </si>
  <si>
    <t>GUILLERMO RAFAEL ARIAS</t>
  </si>
  <si>
    <t>copconsas@gmail.com</t>
  </si>
  <si>
    <t>11-46-101083148</t>
  </si>
  <si>
    <t>VIVIANA RODRIGUEZ MARTINEZ</t>
  </si>
  <si>
    <t>viviana.rodriguez@agencialogistica.gov.co</t>
  </si>
  <si>
    <t>001-101-2025</t>
  </si>
  <si>
    <t>RENOVACIÓN DEL LICENCIAMIENTO, ACTUALIZACION Y EXTENSION DE GARANTIA PARA LA PLATAFORMA DE SEGURIDAD DE LA AGENCIA LOGÍSTICA DE LAS FUERZAS MILITARES</t>
  </si>
  <si>
    <t>002-098-2025</t>
  </si>
  <si>
    <t>https://community.secop.gov.co/Public/Tendering/ContractNoticePhases/View?PPI=CO1.PPI.38807814&amp;isFromPublicArea=True&amp;isModal=False</t>
  </si>
  <si>
    <t>19425</t>
  </si>
  <si>
    <t>133625</t>
  </si>
  <si>
    <t>2025-06-06</t>
  </si>
  <si>
    <t>900390198</t>
  </si>
  <si>
    <t>900390198-6</t>
  </si>
  <si>
    <t>WEXLER S.A.S</t>
  </si>
  <si>
    <t>ANDRES DAVID TABARES TELLEZ</t>
  </si>
  <si>
    <t>contactenos@wexler.com</t>
  </si>
  <si>
    <t>CCT-10000111333</t>
  </si>
  <si>
    <t>001-102-2025</t>
  </si>
  <si>
    <t>CONTRATAR EL SERVICIO DE TRANSMISIÓN DEL EVENTO DE AUDIENCIA PÚBLICA DE RENDICIÓN DE CUENTAS A LA CIUDADANÍA - APRC - VIGENCIA 2025, PARA LA AGENCIA LOGÍSTICA DE LAS FUERZAS MILITARES</t>
  </si>
  <si>
    <t>002-132-2025</t>
  </si>
  <si>
    <t>https://community.secop.gov.co/Public/Tendering/ContractNoticePhases/View?PPI=CO1.PPI.39574236&amp;isFromPublicArea=True&amp;isModal=False</t>
  </si>
  <si>
    <t>28125</t>
  </si>
  <si>
    <t>134625</t>
  </si>
  <si>
    <t>2025-06-09</t>
  </si>
  <si>
    <t>901596214</t>
  </si>
  <si>
    <t>901596214-5</t>
  </si>
  <si>
    <t>LOGIQUE ENTERTAINMENT SAS</t>
  </si>
  <si>
    <t>OSCAR GEOVANNY BARACALDO</t>
  </si>
  <si>
    <t>comercial.logique@gmail.com</t>
  </si>
  <si>
    <t>11-46-10101142703</t>
  </si>
  <si>
    <t>HAROL JOSE DIAZ</t>
  </si>
  <si>
    <t>HAROLD.DIAZ@agencialogistica.gov.co</t>
  </si>
  <si>
    <t>001-103-2025</t>
  </si>
  <si>
    <t>SUMINISTRO DE REPUESTOS, ELEMENTOS Y ACCESORIOS PARA LABORATORIO DE PRUEBAS HIDROSTATICAS Y METROLOGÍA DEL DEPARTAMENTO DE BUCEO Y SALVAMENTO</t>
  </si>
  <si>
    <t>002-127-2025</t>
  </si>
  <si>
    <t>https://community.secop.gov.co/Public/Tendering/ContractNoticePhases/View?PPI=CO1.PPI.39442585&amp;isFromPublicArea=True&amp;isModal=False</t>
  </si>
  <si>
    <t>26825</t>
  </si>
  <si>
    <t>134525</t>
  </si>
  <si>
    <t>A-05-01-01-003-005</t>
  </si>
  <si>
    <t>001-104-2025</t>
  </si>
  <si>
    <t>ADQUISICIÓN, INSTALACIÓN Y PUESTA EN FUNCIONAMIENTO DE UN SERVIDOR PARA EL CORREO DEL DEPARTAMENTO DE BUCEO Y SALVAMENTO</t>
  </si>
  <si>
    <t>002-114-2025</t>
  </si>
  <si>
    <t>https://community.secop.gov.co/Public/Tendering/ContractNoticePhases/View?PPI=CO1.PPI.39441494&amp;isFromPublicArea=True&amp;isModal=False</t>
  </si>
  <si>
    <t>23025</t>
  </si>
  <si>
    <t>134725</t>
  </si>
  <si>
    <t>800217129</t>
  </si>
  <si>
    <t>800217129-6</t>
  </si>
  <si>
    <t>ACCESAR S.A.S</t>
  </si>
  <si>
    <t>CLAUDIA PATRICIA LUNA RUIZ</t>
  </si>
  <si>
    <t>contabilidad@accesar.com / vsalas@accesar.com / cluna@accesar.com</t>
  </si>
  <si>
    <t>BQ-100103871</t>
  </si>
  <si>
    <t>001-105-2025</t>
  </si>
  <si>
    <t>RECARGA DE EXTINTORES</t>
  </si>
  <si>
    <t>CONTRATAR LA ADQUISICION DE EXTINTORES NUEVOS Y KITS AMBIENTALES Y LOS SERVICIOS DE RECARGA Y MANTENIMIENTO DE EXTINTORES DE LA AGENCIA LOGISTICA DE LAS FUERZAS MILITARES UBICADOS EN LA OFICINA PRINCIPAL;DIRECCION DE PRODUCCION ALMA</t>
  </si>
  <si>
    <t>002-131-2025</t>
  </si>
  <si>
    <t>A-02-01-01-004-003</t>
  </si>
  <si>
    <t>830012017</t>
  </si>
  <si>
    <t>830012017-8</t>
  </si>
  <si>
    <t>PROMOTORA NACIONAL TECNICA DE EXTINTORES - PRONALTEX SAS</t>
  </si>
  <si>
    <t>ANDRES MAURICIO BOCANEGRA MILLAN</t>
  </si>
  <si>
    <t>ventas@promaltex.com / facturación@ pronaltex.com / gerencia@pronaltex.com</t>
  </si>
  <si>
    <t>14-46-101143064</t>
  </si>
  <si>
    <t>001-106-2025</t>
  </si>
  <si>
    <t>CONTRATAR LOS SERVICIOS PARA EL MANEJO INTEGRADO DE PLAGAS, LIMPIEZA Y DESINFECCION TANQUES DE AGUA, IMPERMEABILIZACION TANQUE DE AGUA, ANALISIS MICROBIOLOGICO Y FISICO-QUIMICO DEL AGUA, PODA Y JARDINERIA EN LA OFICINA PRINCIPAL, ALM</t>
  </si>
  <si>
    <t xml:space="preserve">002-128-2025 </t>
  </si>
  <si>
    <t>https://www.secop.gov.co/CO1ContractsManagement/Tendering/ProcurementContractManagement/Index</t>
  </si>
  <si>
    <t>A-02-02-02-009-003</t>
  </si>
  <si>
    <t>900241832-1</t>
  </si>
  <si>
    <t>AMBICOL SERVICES S A S</t>
  </si>
  <si>
    <t>LUIS GABRIEL NOVA VARGAS</t>
  </si>
  <si>
    <t>ambicolserviceseu@hotmail.com</t>
  </si>
  <si>
    <t>51-44-101030232</t>
  </si>
  <si>
    <t>DIANA FERNANDA CORREAL FRANCO</t>
  </si>
  <si>
    <t>diana.correal@agencialogistica.gov.co</t>
  </si>
  <si>
    <t>ENERO</t>
  </si>
  <si>
    <t>FEBRERO</t>
  </si>
  <si>
    <t>MARZO</t>
  </si>
  <si>
    <t>ABRIL</t>
  </si>
  <si>
    <t>MAYO</t>
  </si>
  <si>
    <t>JUNIO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</si>
</sst>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 #,##0_-;\-&quot;$&quot;\ * #,##0_-;_-&quot;$&quot;\ * &quot;-&quot;_-;_-@_-"/>
    <numFmt numFmtId="44" formatCode="_-&quot;$&quot;\ * #,##0.00_-;\-&quot;$&quot;\ * #,##0.00_-;_-&quot;$&quot;\ * &quot;-&quot;??_-;_-@_-"/>
    <numFmt numFmtId="43" formatCode="_-* #,##0.00_-;\-* #,##0.00_-;_-* &quot;-&quot;??_-;_-@_-"/>
    <numFmt numFmtId="164" formatCode="&quot;$&quot;#,##0.00"/>
    <numFmt numFmtId="166" formatCode="_(* #,##0_);_(* \(#,##0\);_(* &quot;-&quot;??_);_(@_)"/>
    <numFmt numFmtId="169" formatCode="_([$€]\ * #,##0.00_);_([$€]\ * \(#,##0.00\);_([$€]\ * &quot;-&quot;??_);_(@_)"/>
  </numFmts>
  <fonts count="14" x14ac:knownFonts="1">
    <font>
      <sz val="11"/>
      <color theme="1"/>
      <name val="Calibri"/>
      <family val="2"/>
      <scheme val="minor"/>
    </font>
    <font>
      <sz val="11"/>
      <color theme="1"/>
      <name val="Calibri"/>
      <family val="2"/>
      <scheme val="minor"/>
    </font>
    <font>
      <u/>
      <sz val="11"/>
      <color theme="10"/>
      <name val="Calibri"/>
      <family val="2"/>
      <scheme val="minor"/>
    </font>
    <font>
      <b/>
      <sz val="10"/>
      <color theme="0"/>
      <name val="Calibri"/>
      <family val="2"/>
      <scheme val="minor"/>
    </font>
    <font>
      <sz val="10"/>
      <color indexed="9"/>
      <name val="Calibri"/>
      <family val="2"/>
      <scheme val="minor"/>
    </font>
    <font>
      <sz val="10"/>
      <color theme="0"/>
      <name val="Calibri"/>
      <family val="2"/>
      <scheme val="minor"/>
    </font>
    <font>
      <b/>
      <sz val="11"/>
      <color indexed="9"/>
      <name val="Calibri"/>
      <family val="2"/>
    </font>
    <font>
      <sz val="10"/>
      <name val="Arial"/>
      <family val="2"/>
    </font>
    <font>
      <sz val="10"/>
      <name val="Calibri"/>
      <family val="2"/>
      <scheme val="minor"/>
    </font>
    <font>
      <b/>
      <sz val="11"/>
      <color theme="1"/>
      <name val="Arial"/>
      <family val="2"/>
    </font>
    <font>
      <sz val="10"/>
      <color theme="1"/>
      <name val="Calibri"/>
      <family val="2"/>
      <scheme val="minor"/>
    </font>
    <font>
      <sz val="11"/>
      <name val="Calibri"/>
      <family val="2"/>
      <scheme val="minor"/>
    </font>
    <font>
      <b/>
      <sz val="9"/>
      <color rgb="FF333333"/>
      <name val="Arial"/>
      <family val="2"/>
    </font>
    <font>
      <b/>
      <sz val="10"/>
      <name val="Calibri"/>
      <family val="2"/>
      <scheme val="minor"/>
    </font>
  </fonts>
  <fills count="9">
    <fill>
      <patternFill patternType="none"/>
    </fill>
    <fill>
      <patternFill patternType="gray125"/>
    </fill>
    <fill>
      <patternFill patternType="solid">
        <fgColor theme="3" tint="0.39997558519241921"/>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theme="5" tint="0.39997558519241921"/>
        <bgColor indexed="64"/>
      </patternFill>
    </fill>
  </fills>
  <borders count="5">
    <border>
      <left/>
      <right/>
      <top/>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169" fontId="7" fillId="0" borderId="0"/>
    <xf numFmtId="43" fontId="1" fillId="0" borderId="0" applyFont="0" applyFill="0" applyBorder="0" applyAlignment="0" applyProtection="0"/>
  </cellStyleXfs>
  <cellXfs count="108">
    <xf numFmtId="0" fontId="0" fillId="0" borderId="0" xfId="0"/>
    <xf numFmtId="166" fontId="4" fillId="2" borderId="1" xfId="1" applyNumberFormat="1" applyFont="1" applyFill="1" applyBorder="1" applyAlignment="1">
      <alignment horizontal="center" vertical="center" wrapText="1"/>
    </xf>
    <xf numFmtId="3" fontId="5" fillId="2" borderId="1" xfId="0" applyNumberFormat="1" applyFont="1" applyFill="1" applyBorder="1" applyAlignment="1">
      <alignment horizontal="center" vertical="center" wrapText="1"/>
    </xf>
    <xf numFmtId="3" fontId="5" fillId="2" borderId="1" xfId="1"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3" fontId="4" fillId="2" borderId="1"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1" fontId="5" fillId="2" borderId="1" xfId="0" applyNumberFormat="1" applyFont="1" applyFill="1" applyBorder="1" applyAlignment="1">
      <alignment horizontal="center" vertical="center" wrapText="1"/>
    </xf>
    <xf numFmtId="164" fontId="5" fillId="2" borderId="1" xfId="2" applyNumberFormat="1" applyFont="1" applyFill="1" applyBorder="1" applyAlignment="1">
      <alignment horizontal="right" vertical="center" wrapText="1"/>
    </xf>
    <xf numFmtId="14" fontId="5"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1" fontId="3" fillId="2" borderId="1" xfId="0" applyNumberFormat="1" applyFont="1" applyFill="1" applyBorder="1" applyAlignment="1">
      <alignment horizontal="center" vertical="center" wrapText="1"/>
    </xf>
    <xf numFmtId="0" fontId="5" fillId="2" borderId="1" xfId="0" applyFont="1" applyFill="1" applyBorder="1" applyAlignment="1">
      <alignment horizontal="left" vertical="center" wrapText="1"/>
    </xf>
    <xf numFmtId="1" fontId="5" fillId="2" borderId="1" xfId="0" applyNumberFormat="1" applyFont="1" applyFill="1" applyBorder="1" applyAlignment="1">
      <alignment vertical="center" wrapText="1"/>
    </xf>
    <xf numFmtId="14" fontId="5" fillId="2" borderId="1" xfId="0" applyNumberFormat="1" applyFont="1" applyFill="1" applyBorder="1" applyAlignment="1">
      <alignment horizontal="left" vertical="center" wrapText="1"/>
    </xf>
    <xf numFmtId="166" fontId="5" fillId="2" borderId="1" xfId="1" applyNumberFormat="1" applyFont="1" applyFill="1" applyBorder="1" applyAlignment="1">
      <alignment horizontal="center" vertical="center" wrapText="1"/>
    </xf>
    <xf numFmtId="14" fontId="5" fillId="2" borderId="1" xfId="3" applyNumberFormat="1" applyFont="1" applyFill="1" applyBorder="1" applyAlignment="1">
      <alignment horizontal="center" vertical="center" wrapText="1"/>
    </xf>
    <xf numFmtId="9" fontId="6" fillId="2"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9" fillId="3" borderId="1" xfId="0" applyFont="1" applyFill="1" applyBorder="1"/>
    <xf numFmtId="15" fontId="9" fillId="3" borderId="1" xfId="0" applyNumberFormat="1" applyFont="1" applyFill="1" applyBorder="1" applyAlignment="1">
      <alignment horizontal="center" vertical="center"/>
    </xf>
    <xf numFmtId="15" fontId="8" fillId="0" borderId="1" xfId="0" applyNumberFormat="1" applyFont="1" applyBorder="1" applyAlignment="1">
      <alignment horizontal="left" vertical="center"/>
    </xf>
    <xf numFmtId="3" fontId="8" fillId="0" borderId="1" xfId="1" applyNumberFormat="1" applyFont="1" applyFill="1" applyBorder="1" applyAlignment="1">
      <alignment horizontal="center" vertical="center"/>
    </xf>
    <xf numFmtId="0" fontId="10" fillId="0" borderId="1" xfId="0" applyFont="1" applyBorder="1" applyAlignment="1">
      <alignment horizontal="right" vertical="center"/>
    </xf>
    <xf numFmtId="49" fontId="10" fillId="0" borderId="1" xfId="0" applyNumberFormat="1" applyFont="1" applyBorder="1"/>
    <xf numFmtId="49" fontId="10" fillId="0" borderId="1" xfId="0" applyNumberFormat="1" applyFont="1" applyBorder="1" applyAlignment="1">
      <alignment horizontal="left" vertical="center"/>
    </xf>
    <xf numFmtId="0" fontId="9" fillId="3" borderId="1" xfId="0" applyFont="1" applyFill="1" applyBorder="1" applyAlignment="1">
      <alignment horizontal="center" vertical="center"/>
    </xf>
    <xf numFmtId="0" fontId="0" fillId="0" borderId="1" xfId="0" applyBorder="1"/>
    <xf numFmtId="15" fontId="8" fillId="0" borderId="1" xfId="0" applyNumberFormat="1" applyFont="1" applyBorder="1" applyAlignment="1">
      <alignment horizontal="center" vertical="center"/>
    </xf>
    <xf numFmtId="1" fontId="0" fillId="0" borderId="1" xfId="0" applyNumberFormat="1" applyBorder="1"/>
    <xf numFmtId="164" fontId="0" fillId="0" borderId="1" xfId="0" applyNumberFormat="1" applyBorder="1" applyAlignment="1">
      <alignment horizontal="right"/>
    </xf>
    <xf numFmtId="1" fontId="10" fillId="0" borderId="1" xfId="0" applyNumberFormat="1" applyFont="1" applyBorder="1" applyAlignment="1">
      <alignment horizontal="center" vertical="center"/>
    </xf>
    <xf numFmtId="1" fontId="10" fillId="0" borderId="1" xfId="0" applyNumberFormat="1" applyFont="1" applyBorder="1" applyAlignment="1">
      <alignment horizontal="left" vertical="center"/>
    </xf>
    <xf numFmtId="14" fontId="10" fillId="0" borderId="1" xfId="0" applyNumberFormat="1" applyFont="1" applyBorder="1" applyAlignment="1">
      <alignment horizontal="center" vertical="center"/>
    </xf>
    <xf numFmtId="1" fontId="8" fillId="0" borderId="1" xfId="0" applyNumberFormat="1" applyFont="1" applyBorder="1" applyAlignment="1">
      <alignment horizontal="center" vertical="center"/>
    </xf>
    <xf numFmtId="42" fontId="8" fillId="0" borderId="1" xfId="3" applyFont="1" applyFill="1" applyBorder="1" applyAlignment="1">
      <alignment horizontal="center" vertical="center"/>
    </xf>
    <xf numFmtId="14" fontId="8" fillId="0" borderId="1" xfId="3" applyNumberFormat="1" applyFont="1" applyFill="1" applyBorder="1" applyAlignment="1">
      <alignment horizontal="center" vertical="center"/>
    </xf>
    <xf numFmtId="49" fontId="10" fillId="0" borderId="1" xfId="0" applyNumberFormat="1" applyFont="1" applyBorder="1" applyAlignment="1">
      <alignment horizontal="center" vertical="center"/>
    </xf>
    <xf numFmtId="1" fontId="8" fillId="0" borderId="1" xfId="0" applyNumberFormat="1" applyFont="1" applyBorder="1" applyAlignment="1">
      <alignment horizontal="right" vertical="center"/>
    </xf>
    <xf numFmtId="0" fontId="8" fillId="0" borderId="1" xfId="0" applyFont="1" applyBorder="1" applyAlignment="1">
      <alignment horizontal="center" vertical="center"/>
    </xf>
    <xf numFmtId="49" fontId="8" fillId="0" borderId="1" xfId="0" applyNumberFormat="1" applyFont="1" applyBorder="1" applyAlignment="1">
      <alignment vertical="center"/>
    </xf>
    <xf numFmtId="15" fontId="2" fillId="0" borderId="1" xfId="5" applyNumberFormat="1" applyFill="1" applyBorder="1" applyAlignment="1">
      <alignment vertical="center"/>
    </xf>
    <xf numFmtId="14" fontId="8" fillId="0" borderId="1" xfId="0" applyNumberFormat="1" applyFont="1" applyBorder="1" applyAlignment="1">
      <alignment horizontal="center" vertical="center"/>
    </xf>
    <xf numFmtId="0" fontId="0" fillId="0" borderId="1" xfId="0" applyBorder="1" applyAlignment="1">
      <alignment horizontal="left"/>
    </xf>
    <xf numFmtId="15" fontId="8" fillId="0" borderId="1" xfId="0" applyNumberFormat="1" applyFont="1" applyBorder="1" applyAlignment="1">
      <alignment vertical="center"/>
    </xf>
    <xf numFmtId="1" fontId="8" fillId="0" borderId="1" xfId="0" applyNumberFormat="1" applyFont="1" applyBorder="1" applyAlignment="1" applyProtection="1">
      <alignment horizontal="right" vertical="center"/>
      <protection locked="0"/>
    </xf>
    <xf numFmtId="14" fontId="0" fillId="0" borderId="1" xfId="0" applyNumberFormat="1" applyBorder="1"/>
    <xf numFmtId="14" fontId="2" fillId="0" borderId="1" xfId="5" applyNumberFormat="1" applyFill="1" applyBorder="1" applyAlignment="1">
      <alignment horizontal="left" vertical="center"/>
    </xf>
    <xf numFmtId="164" fontId="8" fillId="0" borderId="1" xfId="0" applyNumberFormat="1" applyFont="1" applyBorder="1" applyAlignment="1">
      <alignment horizontal="center" vertical="center"/>
    </xf>
    <xf numFmtId="164" fontId="8" fillId="0" borderId="1" xfId="1" applyNumberFormat="1" applyFont="1" applyFill="1" applyBorder="1" applyAlignment="1">
      <alignment horizontal="center" vertical="center"/>
    </xf>
    <xf numFmtId="14" fontId="8" fillId="0" borderId="1" xfId="0" applyNumberFormat="1" applyFont="1" applyBorder="1" applyAlignment="1" applyProtection="1">
      <alignment horizontal="center" vertical="center"/>
      <protection locked="0"/>
    </xf>
    <xf numFmtId="9" fontId="8" fillId="0" borderId="1" xfId="4" applyFont="1" applyFill="1" applyBorder="1" applyAlignment="1">
      <alignment horizontal="center" vertical="center"/>
    </xf>
    <xf numFmtId="0" fontId="8" fillId="0" borderId="1" xfId="0" applyFont="1" applyBorder="1" applyAlignment="1">
      <alignment vertical="center"/>
    </xf>
    <xf numFmtId="14" fontId="0" fillId="0" borderId="1" xfId="0" applyNumberFormat="1" applyBorder="1" applyAlignment="1">
      <alignment horizontal="center"/>
    </xf>
    <xf numFmtId="49" fontId="0" fillId="0" borderId="1" xfId="0" applyNumberFormat="1" applyBorder="1" applyAlignment="1">
      <alignment horizontal="left"/>
    </xf>
    <xf numFmtId="1" fontId="0" fillId="0" borderId="1" xfId="0" applyNumberFormat="1" applyBorder="1" applyAlignment="1">
      <alignment horizontal="center"/>
    </xf>
    <xf numFmtId="1" fontId="0" fillId="0" borderId="1" xfId="0" applyNumberFormat="1" applyBorder="1" applyAlignment="1">
      <alignment horizontal="right"/>
    </xf>
    <xf numFmtId="14" fontId="2" fillId="0" borderId="1" xfId="5" applyNumberFormat="1" applyFill="1" applyBorder="1" applyAlignment="1">
      <alignment horizontal="left"/>
    </xf>
    <xf numFmtId="0" fontId="0" fillId="5" borderId="1" xfId="0" applyFill="1" applyBorder="1"/>
    <xf numFmtId="43" fontId="10" fillId="0" borderId="1" xfId="7" applyFont="1" applyFill="1" applyBorder="1" applyAlignment="1">
      <alignment horizontal="left"/>
    </xf>
    <xf numFmtId="0" fontId="0" fillId="0" borderId="1" xfId="0" applyBorder="1" applyAlignment="1">
      <alignment horizontal="center"/>
    </xf>
    <xf numFmtId="0" fontId="0" fillId="0" borderId="1" xfId="0" applyBorder="1" applyAlignment="1">
      <alignment horizontal="left" vertical="center"/>
    </xf>
    <xf numFmtId="49" fontId="0" fillId="0" borderId="1" xfId="0" applyNumberFormat="1" applyBorder="1" applyAlignment="1">
      <alignment horizontal="left" vertical="center"/>
    </xf>
    <xf numFmtId="0" fontId="0" fillId="0" borderId="1" xfId="0" applyBorder="1" applyAlignment="1">
      <alignment vertical="center"/>
    </xf>
    <xf numFmtId="1" fontId="0" fillId="0" borderId="1" xfId="0" applyNumberFormat="1" applyBorder="1" applyAlignment="1">
      <alignment vertical="center"/>
    </xf>
    <xf numFmtId="164" fontId="0" fillId="0" borderId="1" xfId="0" applyNumberFormat="1" applyBorder="1" applyAlignment="1">
      <alignment horizontal="right" vertical="center"/>
    </xf>
    <xf numFmtId="1" fontId="0" fillId="0" borderId="1" xfId="0" applyNumberFormat="1" applyBorder="1" applyAlignment="1">
      <alignment horizontal="center" vertical="center"/>
    </xf>
    <xf numFmtId="49" fontId="10" fillId="0" borderId="1" xfId="0" applyNumberFormat="1" applyFont="1" applyBorder="1" applyAlignment="1">
      <alignment vertical="center"/>
    </xf>
    <xf numFmtId="14" fontId="0" fillId="0" borderId="1" xfId="0" applyNumberFormat="1" applyBorder="1" applyAlignment="1">
      <alignment horizontal="center" vertical="center"/>
    </xf>
    <xf numFmtId="1" fontId="0" fillId="0" borderId="1" xfId="0" applyNumberFormat="1" applyBorder="1" applyAlignment="1">
      <alignment horizontal="right" vertical="center"/>
    </xf>
    <xf numFmtId="14" fontId="0" fillId="0" borderId="1" xfId="0" applyNumberFormat="1" applyBorder="1" applyAlignment="1">
      <alignment vertical="center"/>
    </xf>
    <xf numFmtId="0" fontId="9" fillId="4" borderId="1" xfId="0" applyFont="1" applyFill="1" applyBorder="1"/>
    <xf numFmtId="15" fontId="9" fillId="4" borderId="1" xfId="0" applyNumberFormat="1" applyFont="1" applyFill="1" applyBorder="1" applyAlignment="1">
      <alignment horizontal="center" vertical="center"/>
    </xf>
    <xf numFmtId="0" fontId="10" fillId="4" borderId="1" xfId="0" applyFont="1" applyFill="1" applyBorder="1" applyAlignment="1">
      <alignment horizontal="right" vertical="center"/>
    </xf>
    <xf numFmtId="0" fontId="9" fillId="4" borderId="1" xfId="0" applyFont="1" applyFill="1" applyBorder="1" applyAlignment="1">
      <alignment horizontal="center" vertical="center"/>
    </xf>
    <xf numFmtId="15" fontId="8" fillId="4" borderId="1" xfId="0" applyNumberFormat="1" applyFont="1" applyFill="1" applyBorder="1" applyAlignment="1">
      <alignment horizontal="center" vertical="center"/>
    </xf>
    <xf numFmtId="9" fontId="9" fillId="4" borderId="1" xfId="0" applyNumberFormat="1" applyFont="1" applyFill="1" applyBorder="1" applyAlignment="1">
      <alignment horizontal="center" vertical="center"/>
    </xf>
    <xf numFmtId="0" fontId="2" fillId="0" borderId="1" xfId="5" applyFill="1" applyBorder="1" applyAlignment="1">
      <alignment horizontal="left"/>
    </xf>
    <xf numFmtId="0" fontId="0" fillId="6" borderId="1" xfId="0" applyFill="1" applyBorder="1"/>
    <xf numFmtId="0" fontId="0" fillId="0" borderId="1" xfId="0" applyBorder="1" applyAlignment="1">
      <alignment horizontal="center" vertical="center"/>
    </xf>
    <xf numFmtId="9" fontId="0" fillId="0" borderId="1" xfId="0" applyNumberFormat="1" applyBorder="1" applyAlignment="1">
      <alignment horizontal="center" vertical="center"/>
    </xf>
    <xf numFmtId="9" fontId="0" fillId="0" borderId="1" xfId="0" applyNumberFormat="1" applyBorder="1" applyAlignment="1">
      <alignment horizontal="center"/>
    </xf>
    <xf numFmtId="49" fontId="10" fillId="0" borderId="1" xfId="0" applyNumberFormat="1" applyFont="1" applyBorder="1" applyAlignment="1">
      <alignment horizontal="center" wrapText="1"/>
    </xf>
    <xf numFmtId="14" fontId="0" fillId="7" borderId="1" xfId="0" applyNumberFormat="1" applyFill="1" applyBorder="1" applyAlignment="1">
      <alignment horizontal="center"/>
    </xf>
    <xf numFmtId="0" fontId="0" fillId="7" borderId="1" xfId="0" applyFill="1" applyBorder="1" applyAlignment="1">
      <alignment horizontal="left"/>
    </xf>
    <xf numFmtId="1" fontId="0" fillId="7" borderId="1" xfId="0" applyNumberFormat="1" applyFill="1" applyBorder="1"/>
    <xf numFmtId="0" fontId="0" fillId="4" borderId="1" xfId="0" applyFill="1" applyBorder="1"/>
    <xf numFmtId="0" fontId="2" fillId="0" borderId="1" xfId="5" applyFill="1" applyBorder="1"/>
    <xf numFmtId="0" fontId="2" fillId="0" borderId="1" xfId="5" applyBorder="1"/>
    <xf numFmtId="0" fontId="2" fillId="0" borderId="1" xfId="5" applyBorder="1" applyAlignment="1">
      <alignment horizontal="left"/>
    </xf>
    <xf numFmtId="43" fontId="10" fillId="0" borderId="1" xfId="7" applyFont="1" applyBorder="1" applyAlignment="1">
      <alignment horizontal="left" wrapText="1"/>
    </xf>
    <xf numFmtId="0" fontId="0" fillId="8" borderId="1" xfId="0" applyFill="1" applyBorder="1"/>
    <xf numFmtId="1" fontId="0" fillId="7" borderId="1" xfId="0" applyNumberFormat="1" applyFill="1" applyBorder="1" applyAlignment="1">
      <alignment horizontal="right"/>
    </xf>
    <xf numFmtId="0" fontId="12" fillId="0" borderId="1" xfId="0" applyFont="1" applyBorder="1"/>
    <xf numFmtId="14" fontId="2" fillId="0" borderId="1" xfId="5" applyNumberFormat="1" applyBorder="1" applyAlignment="1">
      <alignment horizontal="left"/>
    </xf>
    <xf numFmtId="0" fontId="11" fillId="0" borderId="1" xfId="0" applyFont="1" applyBorder="1"/>
    <xf numFmtId="164" fontId="0" fillId="0" borderId="1" xfId="0" applyNumberFormat="1" applyBorder="1"/>
    <xf numFmtId="3" fontId="0" fillId="0" borderId="1" xfId="0" applyNumberFormat="1" applyBorder="1"/>
    <xf numFmtId="0" fontId="0" fillId="0" borderId="1" xfId="0" applyBorder="1" applyAlignment="1">
      <alignment horizontal="right"/>
    </xf>
    <xf numFmtId="14" fontId="0" fillId="0" borderId="1" xfId="0" applyNumberFormat="1" applyBorder="1" applyAlignment="1">
      <alignment horizontal="left"/>
    </xf>
    <xf numFmtId="164" fontId="8" fillId="0" borderId="1" xfId="0" applyNumberFormat="1" applyFont="1" applyFill="1" applyBorder="1" applyAlignment="1">
      <alignment horizontal="center" vertical="center"/>
    </xf>
    <xf numFmtId="15" fontId="9" fillId="0" borderId="1" xfId="0" applyNumberFormat="1" applyFont="1" applyFill="1" applyBorder="1" applyAlignment="1">
      <alignment horizontal="center" vertical="center"/>
    </xf>
    <xf numFmtId="164" fontId="0" fillId="0" borderId="1" xfId="0" applyNumberFormat="1" applyFill="1" applyBorder="1"/>
    <xf numFmtId="166" fontId="13" fillId="5" borderId="2" xfId="1" applyNumberFormat="1" applyFont="1" applyFill="1" applyBorder="1" applyAlignment="1">
      <alignment horizontal="left" vertical="center" wrapText="1"/>
    </xf>
    <xf numFmtId="166" fontId="13" fillId="5" borderId="3" xfId="1" applyNumberFormat="1" applyFont="1" applyFill="1" applyBorder="1" applyAlignment="1">
      <alignment horizontal="left" vertical="center" wrapText="1"/>
    </xf>
    <xf numFmtId="166" fontId="13" fillId="5" borderId="4" xfId="1" applyNumberFormat="1" applyFont="1" applyFill="1" applyBorder="1" applyAlignment="1">
      <alignment horizontal="left" vertical="center" wrapText="1"/>
    </xf>
    <xf numFmtId="166" fontId="13" fillId="5" borderId="1" xfId="1" applyNumberFormat="1" applyFont="1" applyFill="1" applyBorder="1" applyAlignment="1">
      <alignment horizontal="left" vertical="center" wrapText="1"/>
    </xf>
  </cellXfs>
  <cellStyles count="8">
    <cellStyle name="Hipervínculo" xfId="5" builtinId="8"/>
    <cellStyle name="Millares" xfId="1" builtinId="3"/>
    <cellStyle name="Millares 10" xfId="7" xr:uid="{FEAFA07C-FA64-4953-B72D-B47E3A473A49}"/>
    <cellStyle name="Moneda" xfId="2" builtinId="4"/>
    <cellStyle name="Moneda [0]" xfId="3" builtinId="7"/>
    <cellStyle name="Normal" xfId="0" builtinId="0"/>
    <cellStyle name="Normal 5 3" xfId="6" xr:uid="{200669E0-1C76-4957-81C0-5FB35E7235C8}"/>
    <cellStyle name="Porcentaje" xfId="4" builtinId="5"/>
  </cellStyles>
  <dxfs count="1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fortalezamarina@hotmail.com" TargetMode="External"/><Relationship Id="rId21" Type="http://schemas.openxmlformats.org/officeDocument/2006/relationships/hyperlink" Target="mailto:jleonel.mosquera@agencialogistica.gov.co" TargetMode="External"/><Relationship Id="rId42" Type="http://schemas.openxmlformats.org/officeDocument/2006/relationships/hyperlink" Target="mailto:jmariac.rodriguez@agencialogistica.gov.co" TargetMode="External"/><Relationship Id="rId63" Type="http://schemas.openxmlformats.org/officeDocument/2006/relationships/hyperlink" Target="mailto:vigilistaltda@hotmail.com" TargetMode="External"/><Relationship Id="rId84" Type="http://schemas.openxmlformats.org/officeDocument/2006/relationships/hyperlink" Target="mailto:gerencia@asozulia.com" TargetMode="External"/><Relationship Id="rId138" Type="http://schemas.openxmlformats.org/officeDocument/2006/relationships/hyperlink" Target="https://community.secop.gov.co/Public/Tendering/OpportunityDetail/Index?noticeUID=CO1.NTC.7933387&amp;isFromPublicArea=True&amp;isModal=False" TargetMode="External"/><Relationship Id="rId159" Type="http://schemas.openxmlformats.org/officeDocument/2006/relationships/hyperlink" Target="mailto:g.gerencial@tools-services.co" TargetMode="External"/><Relationship Id="rId170" Type="http://schemas.openxmlformats.org/officeDocument/2006/relationships/hyperlink" Target="mailto:rectoria@umilitar.edu.co" TargetMode="External"/><Relationship Id="rId191" Type="http://schemas.openxmlformats.org/officeDocument/2006/relationships/hyperlink" Target="mailto:martha.porras@agencialogistica.gov.co" TargetMode="External"/><Relationship Id="rId205" Type="http://schemas.openxmlformats.org/officeDocument/2006/relationships/hyperlink" Target="mailto:HAROLD.DIAZ@agencialogistica.gov.co" TargetMode="External"/><Relationship Id="rId107" Type="http://schemas.openxmlformats.org/officeDocument/2006/relationships/hyperlink" Target="mailto:tifany.angel@agencialogistica.gov.co" TargetMode="External"/><Relationship Id="rId11" Type="http://schemas.openxmlformats.org/officeDocument/2006/relationships/hyperlink" Target="https://community.secop.gov.co/Public/Tendering/OpportunityDetail/Index?noticeUID=CO1.NTC.7408060&amp;isFromPublicArea=True&amp;isModal=False" TargetMode="External"/><Relationship Id="rId32" Type="http://schemas.openxmlformats.org/officeDocument/2006/relationships/hyperlink" Target="mailto:s.rojasojeda61@gmail.com" TargetMode="External"/><Relationship Id="rId37" Type="http://schemas.openxmlformats.org/officeDocument/2006/relationships/hyperlink" Target="mailto:cliente@icontec.org" TargetMode="External"/><Relationship Id="rId53" Type="http://schemas.openxmlformats.org/officeDocument/2006/relationships/hyperlink" Target="mailto:alexisestrada1205@gmail.com" TargetMode="External"/><Relationship Id="rId58" Type="http://schemas.openxmlformats.org/officeDocument/2006/relationships/hyperlink" Target="mailto:azguaya@transunion.com" TargetMode="External"/><Relationship Id="rId74" Type="http://schemas.openxmlformats.org/officeDocument/2006/relationships/hyperlink" Target="mailto:asesorambiental-c1@terrazan.co" TargetMode="External"/><Relationship Id="rId79" Type="http://schemas.openxmlformats.org/officeDocument/2006/relationships/hyperlink" Target="mailto:orly0820@hotmail.com" TargetMode="External"/><Relationship Id="rId102" Type="http://schemas.openxmlformats.org/officeDocument/2006/relationships/hyperlink" Target="mailto:diana.caicedo@agencialogistica.gov.co" TargetMode="External"/><Relationship Id="rId123" Type="http://schemas.openxmlformats.org/officeDocument/2006/relationships/hyperlink" Target="mailto:damautomatic@yahoo.com" TargetMode="External"/><Relationship Id="rId128" Type="http://schemas.openxmlformats.org/officeDocument/2006/relationships/hyperlink" Target="mailto:miguel.rodriguez@agencialogistica.gov.co" TargetMode="External"/><Relationship Id="rId144" Type="http://schemas.openxmlformats.org/officeDocument/2006/relationships/hyperlink" Target="mailto:licitacions@saludcar.com" TargetMode="External"/><Relationship Id="rId149" Type="http://schemas.openxmlformats.org/officeDocument/2006/relationships/hyperlink" Target="mailto:imagen.jjr@gmail.com" TargetMode="External"/><Relationship Id="rId5" Type="http://schemas.openxmlformats.org/officeDocument/2006/relationships/hyperlink" Target="mailto:alejandraherran71@gmail.com" TargetMode="External"/><Relationship Id="rId90" Type="http://schemas.openxmlformats.org/officeDocument/2006/relationships/hyperlink" Target="mailto:roberto.velasquez@agencialogistica.gov.co" TargetMode="External"/><Relationship Id="rId95" Type="http://schemas.openxmlformats.org/officeDocument/2006/relationships/hyperlink" Target="mailto:ana.pardo@agencialogistica.gov.co" TargetMode="External"/><Relationship Id="rId160" Type="http://schemas.openxmlformats.org/officeDocument/2006/relationships/hyperlink" Target="mailto:rodrigo.murcia@agencialogistica.gov.co" TargetMode="External"/><Relationship Id="rId165" Type="http://schemas.openxmlformats.org/officeDocument/2006/relationships/hyperlink" Target="mailto:cfmorales@cafam.com.co" TargetMode="External"/><Relationship Id="rId181" Type="http://schemas.openxmlformats.org/officeDocument/2006/relationships/hyperlink" Target="https://community.secop.gov.co/Public/Tendering/ContractNoticePhases/View?PPI=CO1.PPI.39487617&amp;isFromPublicArea=True&amp;isModal=False" TargetMode="External"/><Relationship Id="rId186" Type="http://schemas.openxmlformats.org/officeDocument/2006/relationships/hyperlink" Target="https://community.secop.gov.co/Public/Tendering/OpportunityDetail/Index?noticeUID=CO1.NTC.8099559&amp;isFromPublicArea=True&amp;isModal=False" TargetMode="External"/><Relationship Id="rId211" Type="http://schemas.openxmlformats.org/officeDocument/2006/relationships/hyperlink" Target="mailto:roinnsson.yaya@agencialogistica.gov.co" TargetMode="External"/><Relationship Id="rId22" Type="http://schemas.openxmlformats.org/officeDocument/2006/relationships/hyperlink" Target="mailto:julian.velandia@agencialogistica.gov.co" TargetMode="External"/><Relationship Id="rId27" Type="http://schemas.openxmlformats.org/officeDocument/2006/relationships/hyperlink" Target="mailto:maria.patino@agencialogistica.gov.co" TargetMode="External"/><Relationship Id="rId43" Type="http://schemas.openxmlformats.org/officeDocument/2006/relationships/hyperlink" Target="mailto:sonia.pedraza@agencialogistica.gov.co" TargetMode="External"/><Relationship Id="rId48" Type="http://schemas.openxmlformats.org/officeDocument/2006/relationships/hyperlink" Target="mailto:mariamcortes189@hotmail.com" TargetMode="External"/><Relationship Id="rId64" Type="http://schemas.openxmlformats.org/officeDocument/2006/relationships/hyperlink" Target="mailto:dir.administrativa@reycacorredores.com" TargetMode="External"/><Relationship Id="rId69" Type="http://schemas.openxmlformats.org/officeDocument/2006/relationships/hyperlink" Target="mailto:sandrai.vargas@agencialogistica.gov.co" TargetMode="External"/><Relationship Id="rId113" Type="http://schemas.openxmlformats.org/officeDocument/2006/relationships/hyperlink" Target="mailto:nelsonolascoagar@gmail.com" TargetMode="External"/><Relationship Id="rId118" Type="http://schemas.openxmlformats.org/officeDocument/2006/relationships/hyperlink" Target="mailto:roinnsson.yaya@agencialogistica.gov.co" TargetMode="External"/><Relationship Id="rId134" Type="http://schemas.openxmlformats.org/officeDocument/2006/relationships/hyperlink" Target="mailto:jorge.bello@agencialogistica.gov.co" TargetMode="External"/><Relationship Id="rId139" Type="http://schemas.openxmlformats.org/officeDocument/2006/relationships/hyperlink" Target="https://community.secop.gov.co/Public/Tendering/OpportunityDetail/Index?noticeUID=CO1.NTC.7933379&amp;isFromPublicArea=True&amp;isModal=False" TargetMode="External"/><Relationship Id="rId80" Type="http://schemas.openxmlformats.org/officeDocument/2006/relationships/hyperlink" Target="mailto:seguridadsubmarina@hotmail.com" TargetMode="External"/><Relationship Id="rId85" Type="http://schemas.openxmlformats.org/officeDocument/2006/relationships/hyperlink" Target="mailto:alonzo.rojas@agencialogistica.gov.co" TargetMode="External"/><Relationship Id="rId150" Type="http://schemas.openxmlformats.org/officeDocument/2006/relationships/hyperlink" Target="mailto:sonia.pedraza@agencialogistica.gov.co" TargetMode="External"/><Relationship Id="rId155" Type="http://schemas.openxmlformats.org/officeDocument/2006/relationships/hyperlink" Target="mailto:sonia.pedraza@agencialogistica.gov.co" TargetMode="External"/><Relationship Id="rId171" Type="http://schemas.openxmlformats.org/officeDocument/2006/relationships/hyperlink" Target="mailto:ingenieriadigitalservice@gmail.com" TargetMode="External"/><Relationship Id="rId176" Type="http://schemas.openxmlformats.org/officeDocument/2006/relationships/hyperlink" Target="mailto:info@starservices.co" TargetMode="External"/><Relationship Id="rId192" Type="http://schemas.openxmlformats.org/officeDocument/2006/relationships/hyperlink" Target="mailto:german.valbuena@agencialogistica.gov.co" TargetMode="External"/><Relationship Id="rId197" Type="http://schemas.openxmlformats.org/officeDocument/2006/relationships/hyperlink" Target="https://community.secop.gov.co/Public/Tendering/ContractNoticePhases/View?PPI=CO1.PPI.39464151&amp;isFromPublicArea=True&amp;isModal=False" TargetMode="External"/><Relationship Id="rId206" Type="http://schemas.openxmlformats.org/officeDocument/2006/relationships/hyperlink" Target="mailto:contratos@nauticenter.com" TargetMode="External"/><Relationship Id="rId201" Type="http://schemas.openxmlformats.org/officeDocument/2006/relationships/hyperlink" Target="mailto:jose.rojas@agencialogistica.gov.co" TargetMode="External"/><Relationship Id="rId12" Type="http://schemas.openxmlformats.org/officeDocument/2006/relationships/hyperlink" Target="mailto:vidaltamayo93@gmail.com" TargetMode="External"/><Relationship Id="rId17" Type="http://schemas.openxmlformats.org/officeDocument/2006/relationships/hyperlink" Target="mailto:oscar151986@hotmail.com" TargetMode="External"/><Relationship Id="rId33" Type="http://schemas.openxmlformats.org/officeDocument/2006/relationships/hyperlink" Target="mailto:tstv198710@gmail.com" TargetMode="External"/><Relationship Id="rId38" Type="http://schemas.openxmlformats.org/officeDocument/2006/relationships/hyperlink" Target="mailto:hedd2013@gmail.com" TargetMode="External"/><Relationship Id="rId59" Type="http://schemas.openxmlformats.org/officeDocument/2006/relationships/hyperlink" Target="mailto:milana128@gmail.com" TargetMode="External"/><Relationship Id="rId103" Type="http://schemas.openxmlformats.org/officeDocument/2006/relationships/hyperlink" Target="mailto:sandra.santamaria@agencialogistica.gov.co" TargetMode="External"/><Relationship Id="rId108" Type="http://schemas.openxmlformats.org/officeDocument/2006/relationships/hyperlink" Target="mailto:tifany.angel@agencialogistica.gov.co" TargetMode="External"/><Relationship Id="rId124" Type="http://schemas.openxmlformats.org/officeDocument/2006/relationships/hyperlink" Target="mailto:cesar.rojas@agencialogistica.gov.co" TargetMode="External"/><Relationship Id="rId129" Type="http://schemas.openxmlformats.org/officeDocument/2006/relationships/hyperlink" Target="mailto:contabilidad@saion.co" TargetMode="External"/><Relationship Id="rId54" Type="http://schemas.openxmlformats.org/officeDocument/2006/relationships/hyperlink" Target="mailto:mayarasec@gmail.com" TargetMode="External"/><Relationship Id="rId70" Type="http://schemas.openxmlformats.org/officeDocument/2006/relationships/hyperlink" Target="mailto:sonia.pedraza@agencialogistica.gov.co" TargetMode="External"/><Relationship Id="rId75" Type="http://schemas.openxmlformats.org/officeDocument/2006/relationships/hyperlink" Target="mailto:german.palenciaj@agencialogistica.gov.co" TargetMode="External"/><Relationship Id="rId91" Type="http://schemas.openxmlformats.org/officeDocument/2006/relationships/hyperlink" Target="mailto:sandra.isazaroberto.velasquez@agencialogistica.gov.co" TargetMode="External"/><Relationship Id="rId96" Type="http://schemas.openxmlformats.org/officeDocument/2006/relationships/hyperlink" Target="mailto:german.palenciaj@agencialogistica.gov.co" TargetMode="External"/><Relationship Id="rId140" Type="http://schemas.openxmlformats.org/officeDocument/2006/relationships/hyperlink" Target="mailto:nito140@hitmail.com" TargetMode="External"/><Relationship Id="rId145" Type="http://schemas.openxmlformats.org/officeDocument/2006/relationships/hyperlink" Target="mailto:roinnsson.yaya@agencialogistica.gov.co" TargetMode="External"/><Relationship Id="rId161" Type="http://schemas.openxmlformats.org/officeDocument/2006/relationships/hyperlink" Target="mailto:gerencia@consultorestic.com.co" TargetMode="External"/><Relationship Id="rId166" Type="http://schemas.openxmlformats.org/officeDocument/2006/relationships/hyperlink" Target="mailto:sandrai.vargas@agencialogistica.gov.co" TargetMode="External"/><Relationship Id="rId182" Type="http://schemas.openxmlformats.org/officeDocument/2006/relationships/hyperlink" Target="https://community.secop.gov.co/Public/Tendering/ContractNoticePhases/View?PPI=CO1.PPI.38918923&amp;isFromPublicArea=True&amp;isModal=False" TargetMode="External"/><Relationship Id="rId187" Type="http://schemas.openxmlformats.org/officeDocument/2006/relationships/hyperlink" Target="mailto:contabilidad@cafesimbolo.com" TargetMode="External"/><Relationship Id="rId1" Type="http://schemas.openxmlformats.org/officeDocument/2006/relationships/hyperlink" Target="mailto:mcvm910@gmail.com" TargetMode="External"/><Relationship Id="rId6" Type="http://schemas.openxmlformats.org/officeDocument/2006/relationships/hyperlink" Target="mailto:claudiamarulanda24@hotmail.com" TargetMode="External"/><Relationship Id="rId212" Type="http://schemas.openxmlformats.org/officeDocument/2006/relationships/hyperlink" Target="https://www.secop.gov.co/CO1ContractsManagement/Tendering/ProcurementContractManagement/Index" TargetMode="External"/><Relationship Id="rId23" Type="http://schemas.openxmlformats.org/officeDocument/2006/relationships/hyperlink" Target="mailto:rosa.fuentes@agencialogistica.gov.co" TargetMode="External"/><Relationship Id="rId28" Type="http://schemas.openxmlformats.org/officeDocument/2006/relationships/hyperlink" Target="mailto:nestor.vergara@agencialogistica.gov.co" TargetMode="External"/><Relationship Id="rId49" Type="http://schemas.openxmlformats.org/officeDocument/2006/relationships/hyperlink" Target="mailto:sonia.pedraza@agencialogistica.gov.co" TargetMode="External"/><Relationship Id="rId114" Type="http://schemas.openxmlformats.org/officeDocument/2006/relationships/hyperlink" Target="mailto:sonia.pedraza@agencialogistica.gov.co" TargetMode="External"/><Relationship Id="rId119" Type="http://schemas.openxmlformats.org/officeDocument/2006/relationships/hyperlink" Target="mailto:fhr4.48@hotmail.com" TargetMode="External"/><Relationship Id="rId44" Type="http://schemas.openxmlformats.org/officeDocument/2006/relationships/hyperlink" Target="mailto:sonia.pedraza@agencialogistica.gov.co" TargetMode="External"/><Relationship Id="rId60" Type="http://schemas.openxmlformats.org/officeDocument/2006/relationships/hyperlink" Target="mailto:paulacadenap19@gmail.com" TargetMode="External"/><Relationship Id="rId65" Type="http://schemas.openxmlformats.org/officeDocument/2006/relationships/hyperlink" Target="mailto:alix.ariza@agencialogistica.gov.co" TargetMode="External"/><Relationship Id="rId81" Type="http://schemas.openxmlformats.org/officeDocument/2006/relationships/hyperlink" Target="mailto:osjles44@hotmail.com" TargetMode="External"/><Relationship Id="rId86" Type="http://schemas.openxmlformats.org/officeDocument/2006/relationships/hyperlink" Target="mailto:yenny.duarte@agencialogistica.gov.co" TargetMode="External"/><Relationship Id="rId130" Type="http://schemas.openxmlformats.org/officeDocument/2006/relationships/hyperlink" Target="mailto:licitaciones-co@ednred.com" TargetMode="External"/><Relationship Id="rId135" Type="http://schemas.openxmlformats.org/officeDocument/2006/relationships/hyperlink" Target="https://community.secop.gov.co/Public/Tendering/OpportunityDetail/Index?noticeUID=CO1.NTC.7853161&amp;isFromPublicArea=True&amp;isModal=False" TargetMode="External"/><Relationship Id="rId151" Type="http://schemas.openxmlformats.org/officeDocument/2006/relationships/hyperlink" Target="mailto:alexandraromeroj@gmail.com" TargetMode="External"/><Relationship Id="rId156" Type="http://schemas.openxmlformats.org/officeDocument/2006/relationships/hyperlink" Target="mailto:sonia.pedraza@agencialogistica.gov.co" TargetMode="External"/><Relationship Id="rId177" Type="http://schemas.openxmlformats.org/officeDocument/2006/relationships/hyperlink" Target="mailto:german.palenciaj@agencialogistica.gov.co" TargetMode="External"/><Relationship Id="rId198" Type="http://schemas.openxmlformats.org/officeDocument/2006/relationships/hyperlink" Target="mailto:epgferreteria@gmail.com" TargetMode="External"/><Relationship Id="rId172" Type="http://schemas.openxmlformats.org/officeDocument/2006/relationships/hyperlink" Target="mailto:cesar.rojas@agencialogistica.gov.co" TargetMode="External"/><Relationship Id="rId193" Type="http://schemas.openxmlformats.org/officeDocument/2006/relationships/hyperlink" Target="mailto:nancy.yepes@agencialogistica.gov.co" TargetMode="External"/><Relationship Id="rId202" Type="http://schemas.openxmlformats.org/officeDocument/2006/relationships/hyperlink" Target="mailto:contactenos@wexler.com" TargetMode="External"/><Relationship Id="rId207" Type="http://schemas.openxmlformats.org/officeDocument/2006/relationships/hyperlink" Target="mailto:roinnsson.yaya@agencialogistica.gov.co" TargetMode="External"/><Relationship Id="rId13" Type="http://schemas.openxmlformats.org/officeDocument/2006/relationships/hyperlink" Target="mailto:germanvartor@gmail.com" TargetMode="External"/><Relationship Id="rId18" Type="http://schemas.openxmlformats.org/officeDocument/2006/relationships/hyperlink" Target="mailto:elisabeth.lara@agencialogistica.gov.co" TargetMode="External"/><Relationship Id="rId39" Type="http://schemas.openxmlformats.org/officeDocument/2006/relationships/hyperlink" Target="mailto:angulohelena@gmail.com" TargetMode="External"/><Relationship Id="rId109" Type="http://schemas.openxmlformats.org/officeDocument/2006/relationships/hyperlink" Target="mailto:alonzo.rojas@agencialogistica.gov.co" TargetMode="External"/><Relationship Id="rId34" Type="http://schemas.openxmlformats.org/officeDocument/2006/relationships/hyperlink" Target="mailto:malu.1307@hotmail.com" TargetMode="External"/><Relationship Id="rId50" Type="http://schemas.openxmlformats.org/officeDocument/2006/relationships/hyperlink" Target="mailto:albertoraulmezam@gmail.com" TargetMode="External"/><Relationship Id="rId55" Type="http://schemas.openxmlformats.org/officeDocument/2006/relationships/hyperlink" Target="mailto:10aysa2008@hotmail.com" TargetMode="External"/><Relationship Id="rId76" Type="http://schemas.openxmlformats.org/officeDocument/2006/relationships/hyperlink" Target="mailto:financiera@pensemos.com" TargetMode="External"/><Relationship Id="rId97" Type="http://schemas.openxmlformats.org/officeDocument/2006/relationships/hyperlink" Target="mailto:dir.administrativa@reycacorredores.com" TargetMode="External"/><Relationship Id="rId104" Type="http://schemas.openxmlformats.org/officeDocument/2006/relationships/hyperlink" Target="mailto:cesar.rojas@agencialogistica.gov.co" TargetMode="External"/><Relationship Id="rId120" Type="http://schemas.openxmlformats.org/officeDocument/2006/relationships/hyperlink" Target="mailto:roinnsson.yaya@agencialogistica.gov.co" TargetMode="External"/><Relationship Id="rId125" Type="http://schemas.openxmlformats.org/officeDocument/2006/relationships/hyperlink" Target="mailto:administracion@transportesluxebh.com" TargetMode="External"/><Relationship Id="rId141" Type="http://schemas.openxmlformats.org/officeDocument/2006/relationships/hyperlink" Target="mailto:carlosjulio22@yahoo.com" TargetMode="External"/><Relationship Id="rId146" Type="http://schemas.openxmlformats.org/officeDocument/2006/relationships/hyperlink" Target="mailto:z.garcia@cascoantiguo.com" TargetMode="External"/><Relationship Id="rId167" Type="http://schemas.openxmlformats.org/officeDocument/2006/relationships/hyperlink" Target="mailto:info@provispol.com" TargetMode="External"/><Relationship Id="rId188" Type="http://schemas.openxmlformats.org/officeDocument/2006/relationships/hyperlink" Target="mailto:info@nickisix360,com" TargetMode="External"/><Relationship Id="rId7" Type="http://schemas.openxmlformats.org/officeDocument/2006/relationships/hyperlink" Target="mailto:nancy.cuta@agencialogistica.gov.co" TargetMode="External"/><Relationship Id="rId71" Type="http://schemas.openxmlformats.org/officeDocument/2006/relationships/hyperlink" Target="mailto:diego.clavijo@agencialogistica.gov.co" TargetMode="External"/><Relationship Id="rId92" Type="http://schemas.openxmlformats.org/officeDocument/2006/relationships/hyperlink" Target="mailto:roinnsson.yaya@agencialogistica.gov.co" TargetMode="External"/><Relationship Id="rId162" Type="http://schemas.openxmlformats.org/officeDocument/2006/relationships/hyperlink" Target="mailto:diego.patino@agencialogistica.gov.co" TargetMode="External"/><Relationship Id="rId183" Type="http://schemas.openxmlformats.org/officeDocument/2006/relationships/hyperlink" Target="https://community.secop.gov.co/Public/Tendering/ContractNoticePhases/View?PPI=CO1.PPI.38504716&amp;isFromPublicArea=True&amp;isModal=False" TargetMode="External"/><Relationship Id="rId213" Type="http://schemas.openxmlformats.org/officeDocument/2006/relationships/hyperlink" Target="mailto:ambicolserviceseu@hotmail.com" TargetMode="External"/><Relationship Id="rId2" Type="http://schemas.openxmlformats.org/officeDocument/2006/relationships/hyperlink" Target="mailto:nubgoncer@hotmail,com" TargetMode="External"/><Relationship Id="rId29" Type="http://schemas.openxmlformats.org/officeDocument/2006/relationships/hyperlink" Target="mailto:camilo7605@gmail.com" TargetMode="External"/><Relationship Id="rId24" Type="http://schemas.openxmlformats.org/officeDocument/2006/relationships/hyperlink" Target="mailto:diana.serrano@agencialogistica.gov.co" TargetMode="External"/><Relationship Id="rId40" Type="http://schemas.openxmlformats.org/officeDocument/2006/relationships/hyperlink" Target="mailto:nancy.cuta@agencialogistica.gov.co" TargetMode="External"/><Relationship Id="rId45" Type="http://schemas.openxmlformats.org/officeDocument/2006/relationships/hyperlink" Target="mailto:roinnsson.yaya@agencialogistica.gov.co" TargetMode="External"/><Relationship Id="rId66" Type="http://schemas.openxmlformats.org/officeDocument/2006/relationships/hyperlink" Target="mailto:buzonjudicial@correagro.com" TargetMode="External"/><Relationship Id="rId87" Type="http://schemas.openxmlformats.org/officeDocument/2006/relationships/hyperlink" Target="mailto:sandra.isaza@agencialogistica.gov.co" TargetMode="External"/><Relationship Id="rId110" Type="http://schemas.openxmlformats.org/officeDocument/2006/relationships/hyperlink" Target="mailto:leonardorozco1@hotmail.com" TargetMode="External"/><Relationship Id="rId115" Type="http://schemas.openxmlformats.org/officeDocument/2006/relationships/hyperlink" Target="mailto:tjgrediver1@hotmail.com" TargetMode="External"/><Relationship Id="rId131" Type="http://schemas.openxmlformats.org/officeDocument/2006/relationships/hyperlink" Target="mailto:servicioalcliente@jirehtravel.com.co" TargetMode="External"/><Relationship Id="rId136" Type="http://schemas.openxmlformats.org/officeDocument/2006/relationships/hyperlink" Target="https://community.secop.gov.co/Public/Tendering/OpportunityDetail/Index?noticeUID=CO1.NTC.7740854&amp;isFromPublicArea=True&amp;isModal=False" TargetMode="External"/><Relationship Id="rId157" Type="http://schemas.openxmlformats.org/officeDocument/2006/relationships/hyperlink" Target="mailto:licitacionestatal@previsora.gov.co" TargetMode="External"/><Relationship Id="rId178" Type="http://schemas.openxmlformats.org/officeDocument/2006/relationships/hyperlink" Target="https://community.secop.gov.co/Public/Tendering/ContractNoticePhases/View?PPI=CO1.PPI.37725479&amp;isFromPublicArea=True&amp;isModal=False" TargetMode="External"/><Relationship Id="rId61" Type="http://schemas.openxmlformats.org/officeDocument/2006/relationships/hyperlink" Target="mailto:dumar.sierra@pulxar.com.co" TargetMode="External"/><Relationship Id="rId82" Type="http://schemas.openxmlformats.org/officeDocument/2006/relationships/hyperlink" Target="mailto:fcadenad@gmail.com" TargetMode="External"/><Relationship Id="rId152" Type="http://schemas.openxmlformats.org/officeDocument/2006/relationships/hyperlink" Target="mailto:roinnsson.yaya@agencialogistica.gov.co" TargetMode="External"/><Relationship Id="rId173" Type="http://schemas.openxmlformats.org/officeDocument/2006/relationships/hyperlink" Target="mailto:direccioncomercial@comsistelco.com" TargetMode="External"/><Relationship Id="rId194" Type="http://schemas.openxmlformats.org/officeDocument/2006/relationships/hyperlink" Target="mailto:sandra.santamaria@agencialogistica.gov.co" TargetMode="External"/><Relationship Id="rId199" Type="http://schemas.openxmlformats.org/officeDocument/2006/relationships/hyperlink" Target="mailto:copconsas@gmail.com" TargetMode="External"/><Relationship Id="rId203" Type="http://schemas.openxmlformats.org/officeDocument/2006/relationships/hyperlink" Target="mailto:elio.diaz@agencialogistica.gov.co" TargetMode="External"/><Relationship Id="rId208" Type="http://schemas.openxmlformats.org/officeDocument/2006/relationships/hyperlink" Target="mailto:sonia.pedraza@agencialogistica.gov.co" TargetMode="External"/><Relationship Id="rId19" Type="http://schemas.openxmlformats.org/officeDocument/2006/relationships/hyperlink" Target="mailto:nelsongabrielcastrocaviedes@gmail.com" TargetMode="External"/><Relationship Id="rId14" Type="http://schemas.openxmlformats.org/officeDocument/2006/relationships/hyperlink" Target="mailto:elialejav2@gmail.com" TargetMode="External"/><Relationship Id="rId30" Type="http://schemas.openxmlformats.org/officeDocument/2006/relationships/hyperlink" Target="mailto:licitacionestatal@previsora.gov.co" TargetMode="External"/><Relationship Id="rId35" Type="http://schemas.openxmlformats.org/officeDocument/2006/relationships/hyperlink" Target="mailto:juanka1425@gmail.com" TargetMode="External"/><Relationship Id="rId56" Type="http://schemas.openxmlformats.org/officeDocument/2006/relationships/hyperlink" Target="mailto:mjanayac@hotmail.com" TargetMode="External"/><Relationship Id="rId77" Type="http://schemas.openxmlformats.org/officeDocument/2006/relationships/hyperlink" Target="mailto:gerencia@algoapsas,com" TargetMode="External"/><Relationship Id="rId100" Type="http://schemas.openxmlformats.org/officeDocument/2006/relationships/hyperlink" Target="mailto:sonia.pedraza@agencialogistica.gov.co" TargetMode="External"/><Relationship Id="rId105" Type="http://schemas.openxmlformats.org/officeDocument/2006/relationships/hyperlink" Target="mailto:jorge.bello@agencialogistica.gov.co" TargetMode="External"/><Relationship Id="rId126" Type="http://schemas.openxmlformats.org/officeDocument/2006/relationships/hyperlink" Target="mailto:jorge.bello@agencialogistica.gov.co" TargetMode="External"/><Relationship Id="rId147" Type="http://schemas.openxmlformats.org/officeDocument/2006/relationships/hyperlink" Target="mailto:diegolopez.tributario@gmail.com" TargetMode="External"/><Relationship Id="rId168" Type="http://schemas.openxmlformats.org/officeDocument/2006/relationships/hyperlink" Target="mailto:marisol.guzman@agencialogistica.gov.co" TargetMode="External"/><Relationship Id="rId8" Type="http://schemas.openxmlformats.org/officeDocument/2006/relationships/hyperlink" Target="mailto:rosa.fuentes@agencialogistica.gov.co" TargetMode="External"/><Relationship Id="rId51" Type="http://schemas.openxmlformats.org/officeDocument/2006/relationships/hyperlink" Target="mailto:roinnsson.yaya@agencialogistica.gov.co" TargetMode="External"/><Relationship Id="rId72" Type="http://schemas.openxmlformats.org/officeDocument/2006/relationships/hyperlink" Target="mailto:nancy.cuta@agencialogistica.gov.co" TargetMode="External"/><Relationship Id="rId93" Type="http://schemas.openxmlformats.org/officeDocument/2006/relationships/hyperlink" Target="mailto:milton.chaparro@agencialogistica.gov.co" TargetMode="External"/><Relationship Id="rId98" Type="http://schemas.openxmlformats.org/officeDocument/2006/relationships/hyperlink" Target="mailto:john.herrera@agencialogistica.gov.co" TargetMode="External"/><Relationship Id="rId121" Type="http://schemas.openxmlformats.org/officeDocument/2006/relationships/hyperlink" Target="mailto:consultores@avanceorganizacional.com" TargetMode="External"/><Relationship Id="rId142" Type="http://schemas.openxmlformats.org/officeDocument/2006/relationships/hyperlink" Target="mailto:tifany.angel@agencialogistica.gov.co" TargetMode="External"/><Relationship Id="rId163" Type="http://schemas.openxmlformats.org/officeDocument/2006/relationships/hyperlink" Target="mailto:g.gerencial@tools-services.co" TargetMode="External"/><Relationship Id="rId184" Type="http://schemas.openxmlformats.org/officeDocument/2006/relationships/hyperlink" Target="https://community.secop.gov.co/Public/Tendering/ContractNoticePhases/View?PPI=CO1.PPI.38563257&amp;isFromPublicArea=True&amp;isModal=False" TargetMode="External"/><Relationship Id="rId189" Type="http://schemas.openxmlformats.org/officeDocument/2006/relationships/hyperlink" Target="mailto:nancy.pilonieta@agencialogistica.gov.co" TargetMode="External"/><Relationship Id="rId3" Type="http://schemas.openxmlformats.org/officeDocument/2006/relationships/hyperlink" Target="mailto:lade18@hotmail.com" TargetMode="External"/><Relationship Id="rId214" Type="http://schemas.openxmlformats.org/officeDocument/2006/relationships/hyperlink" Target="mailto:diana.correal@agencialogistica.gov.co" TargetMode="External"/><Relationship Id="rId25" Type="http://schemas.openxmlformats.org/officeDocument/2006/relationships/hyperlink" Target="mailto:melanie.valenzuela@agencialogistica.gov.co" TargetMode="External"/><Relationship Id="rId46" Type="http://schemas.openxmlformats.org/officeDocument/2006/relationships/hyperlink" Target="mailto:roinnsson.yaya@agencialogistica.gov.co" TargetMode="External"/><Relationship Id="rId67" Type="http://schemas.openxmlformats.org/officeDocument/2006/relationships/hyperlink" Target="mailto:jmarta.martelo@agencialogistica.gov.co" TargetMode="External"/><Relationship Id="rId116" Type="http://schemas.openxmlformats.org/officeDocument/2006/relationships/hyperlink" Target="mailto:jorge.bello@agencialogistica.gov.co" TargetMode="External"/><Relationship Id="rId137" Type="http://schemas.openxmlformats.org/officeDocument/2006/relationships/hyperlink" Target="https://community.secop.gov.co/Public/Tendering/OpportunityDetail/Index?noticeUID=CO1.NTC.7908608&amp;isFromPublicArea=True&amp;isModal=False" TargetMode="External"/><Relationship Id="rId158" Type="http://schemas.openxmlformats.org/officeDocument/2006/relationships/hyperlink" Target="mailto:licitacionestatal@previsora.gov.co" TargetMode="External"/><Relationship Id="rId20" Type="http://schemas.openxmlformats.org/officeDocument/2006/relationships/hyperlink" Target="mailto:rosa.fuentes@agencialogistica.gov.co" TargetMode="External"/><Relationship Id="rId41" Type="http://schemas.openxmlformats.org/officeDocument/2006/relationships/hyperlink" Target="mailto:cesar.rodriguez@agencialogistica.gov.co" TargetMode="External"/><Relationship Id="rId62" Type="http://schemas.openxmlformats.org/officeDocument/2006/relationships/hyperlink" Target="mailto:erithpg@gmail.com" TargetMode="External"/><Relationship Id="rId83" Type="http://schemas.openxmlformats.org/officeDocument/2006/relationships/hyperlink" Target="mailto:josnuel20@hotmail.com" TargetMode="External"/><Relationship Id="rId88" Type="http://schemas.openxmlformats.org/officeDocument/2006/relationships/hyperlink" Target="mailto:elizabeth.lara@agencialogistica.gov.co" TargetMode="External"/><Relationship Id="rId111" Type="http://schemas.openxmlformats.org/officeDocument/2006/relationships/hyperlink" Target="mailto:esmeralda.rodriguez@agencialogistica.gov.co" TargetMode="External"/><Relationship Id="rId132" Type="http://schemas.openxmlformats.org/officeDocument/2006/relationships/hyperlink" Target="mailto:esmeralda.rodriguez@agencialogistica.gov.co" TargetMode="External"/><Relationship Id="rId153" Type="http://schemas.openxmlformats.org/officeDocument/2006/relationships/hyperlink" Target="https://community.secop.gov.co/Public/Tendering/ContractNoticePhases/View?PPI=CO1.PPI.38644914&amp;isFromPublicArea=True&amp;isModal=False" TargetMode="External"/><Relationship Id="rId174" Type="http://schemas.openxmlformats.org/officeDocument/2006/relationships/hyperlink" Target="mailto:elio.diaz@agencialogistica.gov.co" TargetMode="External"/><Relationship Id="rId179" Type="http://schemas.openxmlformats.org/officeDocument/2006/relationships/hyperlink" Target="https://community.secop.gov.co/Public/Tendering/ContractNoticePhases/View?PPI=CO1.PPI.38311985&amp;isFromPublicArea=True&amp;isModal=False" TargetMode="External"/><Relationship Id="rId195" Type="http://schemas.openxmlformats.org/officeDocument/2006/relationships/hyperlink" Target="mailto:sandra.santamaria@agencialogistica.gov.co" TargetMode="External"/><Relationship Id="rId209" Type="http://schemas.openxmlformats.org/officeDocument/2006/relationships/hyperlink" Target="https://community.secop.gov.co/Public/Tendering/ContractNoticePhases/View?PPI=CO1.PPI.39441494&amp;isFromPublicArea=True&amp;isModal=False" TargetMode="External"/><Relationship Id="rId190" Type="http://schemas.openxmlformats.org/officeDocument/2006/relationships/hyperlink" Target="mailto:esmeralda.rodriguez@agencialogistica.gov.co" TargetMode="External"/><Relationship Id="rId204" Type="http://schemas.openxmlformats.org/officeDocument/2006/relationships/hyperlink" Target="mailto:comercial.logique@gmail.com" TargetMode="External"/><Relationship Id="rId15" Type="http://schemas.openxmlformats.org/officeDocument/2006/relationships/hyperlink" Target="mailto:vivina.rios@agencialogistica.gov.co" TargetMode="External"/><Relationship Id="rId36" Type="http://schemas.openxmlformats.org/officeDocument/2006/relationships/hyperlink" Target="mailto:jeduar.tau@hotmail.com" TargetMode="External"/><Relationship Id="rId57" Type="http://schemas.openxmlformats.org/officeDocument/2006/relationships/hyperlink" Target="mailto:andrea.jara@conmiagro.com" TargetMode="External"/><Relationship Id="rId106" Type="http://schemas.openxmlformats.org/officeDocument/2006/relationships/hyperlink" Target="mailto:jorge.bello@agencialogistica.gov.co" TargetMode="External"/><Relationship Id="rId127" Type="http://schemas.openxmlformats.org/officeDocument/2006/relationships/hyperlink" Target="mailto:diana.rojas@cda44,com" TargetMode="External"/><Relationship Id="rId10" Type="http://schemas.openxmlformats.org/officeDocument/2006/relationships/hyperlink" Target="mailto:amparo.cordoba@agencialogistica.gov.co" TargetMode="External"/><Relationship Id="rId31" Type="http://schemas.openxmlformats.org/officeDocument/2006/relationships/hyperlink" Target="mailto:vanessapilar31@hotmail.com" TargetMode="External"/><Relationship Id="rId52" Type="http://schemas.openxmlformats.org/officeDocument/2006/relationships/hyperlink" Target="mailto:daris.padilla@agencialogistica.gov.co" TargetMode="External"/><Relationship Id="rId73" Type="http://schemas.openxmlformats.org/officeDocument/2006/relationships/hyperlink" Target="mailto:alonzo.rojas@agencialogistica.gov.co" TargetMode="External"/><Relationship Id="rId78" Type="http://schemas.openxmlformats.org/officeDocument/2006/relationships/hyperlink" Target="mailto:jhmartinezmurillo@gmail.com" TargetMode="External"/><Relationship Id="rId94" Type="http://schemas.openxmlformats.org/officeDocument/2006/relationships/hyperlink" Target="mailto:maria.patino@agencialogistica.gov.co" TargetMode="External"/><Relationship Id="rId99" Type="http://schemas.openxmlformats.org/officeDocument/2006/relationships/hyperlink" Target="mailto:sonia.pedraza@agencialogistica.gov.co" TargetMode="External"/><Relationship Id="rId101" Type="http://schemas.openxmlformats.org/officeDocument/2006/relationships/hyperlink" Target="mailto:sonia.pedraza@agencialogistica.gov.co" TargetMode="External"/><Relationship Id="rId122" Type="http://schemas.openxmlformats.org/officeDocument/2006/relationships/hyperlink" Target="mailto:sandra.vargas@agencialogistica.gov.co" TargetMode="External"/><Relationship Id="rId143" Type="http://schemas.openxmlformats.org/officeDocument/2006/relationships/hyperlink" Target="mailto:tifany.angel@agencialogistica.gov.co" TargetMode="External"/><Relationship Id="rId148" Type="http://schemas.openxmlformats.org/officeDocument/2006/relationships/hyperlink" Target="mailto:roinnsson.yaya@agencialogistica.gov.co" TargetMode="External"/><Relationship Id="rId164" Type="http://schemas.openxmlformats.org/officeDocument/2006/relationships/hyperlink" Target="mailto:german.valbuena@agencialogistica.gov.co" TargetMode="External"/><Relationship Id="rId169" Type="http://schemas.openxmlformats.org/officeDocument/2006/relationships/hyperlink" Target="mailto:lonagroupsas@gmail.com" TargetMode="External"/><Relationship Id="rId185" Type="http://schemas.openxmlformats.org/officeDocument/2006/relationships/hyperlink" Target="mailto:gerencia@aguaytierra.com" TargetMode="External"/><Relationship Id="rId4" Type="http://schemas.openxmlformats.org/officeDocument/2006/relationships/hyperlink" Target="mailto:cindy_cony42@hotmail.com" TargetMode="External"/><Relationship Id="rId9" Type="http://schemas.openxmlformats.org/officeDocument/2006/relationships/hyperlink" Target="mailto:rosa.fuentes@agencialogistica.gov.co" TargetMode="External"/><Relationship Id="rId180" Type="http://schemas.openxmlformats.org/officeDocument/2006/relationships/hyperlink" Target="https://community.secop.gov.co/Public/Tendering/ContractNoticePhases/View?PPI=CO1.PPI.38919502&amp;isFromPublicArea=True&amp;isModal=False" TargetMode="External"/><Relationship Id="rId210" Type="http://schemas.openxmlformats.org/officeDocument/2006/relationships/hyperlink" Target="https://community.secop.gov.co/Public/Tendering/ContractNoticePhases/View?PPI=CO1.PPI.39441494&amp;isFromPublicArea=True&amp;isModal=False" TargetMode="External"/><Relationship Id="rId26" Type="http://schemas.openxmlformats.org/officeDocument/2006/relationships/hyperlink" Target="mailto:rosa.fuentes@agencialogistica.gov.co" TargetMode="External"/><Relationship Id="rId47" Type="http://schemas.openxmlformats.org/officeDocument/2006/relationships/hyperlink" Target="mailto:roinnsson.yaya@agencialogistica.gov.co" TargetMode="External"/><Relationship Id="rId68" Type="http://schemas.openxmlformats.org/officeDocument/2006/relationships/hyperlink" Target="mailto:jatalibar.hernandez@agencialogistica.gov.co" TargetMode="External"/><Relationship Id="rId89" Type="http://schemas.openxmlformats.org/officeDocument/2006/relationships/hyperlink" Target="mailto:marisol.guzman@agencialogistica.gov.co" TargetMode="External"/><Relationship Id="rId112" Type="http://schemas.openxmlformats.org/officeDocument/2006/relationships/hyperlink" Target="mailto:jesus.tangarife@agencialogistica.gov.co" TargetMode="External"/><Relationship Id="rId133" Type="http://schemas.openxmlformats.org/officeDocument/2006/relationships/hyperlink" Target="mailto:contratos@nauticenter.com" TargetMode="External"/><Relationship Id="rId154" Type="http://schemas.openxmlformats.org/officeDocument/2006/relationships/hyperlink" Target="mailto:luz.ramirez@agencialogistica.gov.co" TargetMode="External"/><Relationship Id="rId175" Type="http://schemas.openxmlformats.org/officeDocument/2006/relationships/hyperlink" Target="mailto:info@provispol.com" TargetMode="External"/><Relationship Id="rId196" Type="http://schemas.openxmlformats.org/officeDocument/2006/relationships/hyperlink" Target="mailto:cesar.rojas@agencialogistica.gov.co" TargetMode="External"/><Relationship Id="rId200" Type="http://schemas.openxmlformats.org/officeDocument/2006/relationships/hyperlink" Target="mailto:viviana.rodriguez@agencialogistica.gov.co" TargetMode="External"/><Relationship Id="rId16" Type="http://schemas.openxmlformats.org/officeDocument/2006/relationships/hyperlink" Target="mailto:elisabeth.lara@agencialogistica.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04A1D0-21D6-417B-B435-C5BD1E97BF67}">
  <dimension ref="A1:DJ1046584"/>
  <sheetViews>
    <sheetView tabSelected="1" workbookViewId="0">
      <selection activeCell="B120" sqref="B120"/>
    </sheetView>
  </sheetViews>
  <sheetFormatPr baseColWidth="10" defaultColWidth="14.5703125" defaultRowHeight="15" x14ac:dyDescent="0.25"/>
  <cols>
    <col min="1" max="1" width="15.140625" style="28" customWidth="1"/>
    <col min="2" max="2" width="14.5703125" style="28"/>
    <col min="3" max="3" width="14.5703125" style="44"/>
    <col min="4" max="4" width="14.5703125" style="98"/>
    <col min="5" max="5" width="14.5703125" style="44"/>
    <col min="6" max="6" width="14.5703125" style="99"/>
    <col min="7" max="7" width="14.5703125" style="28"/>
    <col min="8" max="8" width="14.5703125" style="55"/>
    <col min="9" max="9" width="14.5703125" style="44"/>
    <col min="10" max="14" width="14.5703125" style="28"/>
    <col min="15" max="15" width="14.5703125" style="30"/>
    <col min="16" max="16" width="19.42578125" style="31" customWidth="1"/>
    <col min="17" max="18" width="14.5703125" style="56"/>
    <col min="19" max="19" width="14.5703125" style="44"/>
    <col min="20" max="20" width="14.5703125" style="54"/>
    <col min="21" max="22" width="14.5703125" style="28"/>
    <col min="23" max="24" width="14.5703125" style="47"/>
    <col min="25" max="27" width="14.5703125" style="28"/>
    <col min="28" max="28" width="14.5703125" style="61"/>
    <col min="29" max="30" width="14.5703125" style="57"/>
    <col min="31" max="31" width="14.5703125" style="56"/>
    <col min="32" max="32" width="14.5703125" style="57"/>
    <col min="33" max="33" width="14.5703125" style="28"/>
    <col min="34" max="36" width="14.5703125" style="44"/>
    <col min="37" max="40" width="14.5703125" style="30"/>
    <col min="41" max="42" width="14.5703125" style="28"/>
    <col min="43" max="43" width="14.5703125" style="44"/>
    <col min="44" max="44" width="14.5703125" style="54"/>
    <col min="45" max="45" width="14.5703125" style="44"/>
    <col min="46" max="46" width="14.5703125" style="30"/>
    <col min="47" max="54" width="14.5703125" style="28"/>
    <col min="55" max="55" width="14.5703125" style="57"/>
    <col min="56" max="59" width="14.5703125" style="28"/>
    <col min="60" max="60" width="14.5703125" style="47"/>
    <col min="61" max="61" width="14.5703125" style="30"/>
    <col min="62" max="62" width="14.5703125" style="100"/>
    <col min="63" max="63" width="14.5703125" style="56"/>
    <col min="64" max="65" width="14.5703125" style="28"/>
    <col min="66" max="66" width="17.7109375" style="28" customWidth="1"/>
    <col min="67" max="69" width="14.5703125" style="28"/>
    <col min="70" max="70" width="16.5703125" style="97" customWidth="1"/>
    <col min="71" max="71" width="14.5703125" style="28"/>
    <col min="72" max="72" width="18.5703125" style="97" customWidth="1"/>
    <col min="73" max="73" width="14.5703125" style="103"/>
    <col min="74" max="74" width="19.85546875" style="103" customWidth="1"/>
    <col min="75" max="75" width="14.5703125" style="28"/>
    <col min="76" max="78" width="14.5703125" style="47"/>
    <col min="79" max="79" width="14.5703125" style="56"/>
    <col min="80" max="80" width="14.5703125" style="54"/>
    <col min="81" max="84" width="14.5703125" style="82"/>
    <col min="85" max="16384" width="14.5703125" style="28"/>
  </cols>
  <sheetData>
    <row r="1" spans="1:114" s="19" customFormat="1" ht="44.25" customHeight="1" x14ac:dyDescent="0.25">
      <c r="A1" s="1" t="s">
        <v>0</v>
      </c>
      <c r="B1" s="2" t="s">
        <v>1</v>
      </c>
      <c r="C1" s="2" t="s">
        <v>2</v>
      </c>
      <c r="D1" s="3" t="s">
        <v>3</v>
      </c>
      <c r="E1" s="4" t="s">
        <v>4</v>
      </c>
      <c r="F1" s="4" t="s">
        <v>5</v>
      </c>
      <c r="G1" s="5" t="s">
        <v>6</v>
      </c>
      <c r="H1" s="6" t="s">
        <v>7</v>
      </c>
      <c r="I1" s="4" t="s">
        <v>8</v>
      </c>
      <c r="J1" s="4" t="s">
        <v>8</v>
      </c>
      <c r="K1" s="4" t="s">
        <v>9</v>
      </c>
      <c r="L1" s="2" t="s">
        <v>10</v>
      </c>
      <c r="M1" s="4" t="s">
        <v>11</v>
      </c>
      <c r="N1" s="4" t="s">
        <v>12</v>
      </c>
      <c r="O1" s="7" t="s">
        <v>13</v>
      </c>
      <c r="P1" s="8" t="s">
        <v>14</v>
      </c>
      <c r="Q1" s="7" t="s">
        <v>15</v>
      </c>
      <c r="R1" s="7" t="s">
        <v>16</v>
      </c>
      <c r="S1" s="7" t="s">
        <v>17</v>
      </c>
      <c r="T1" s="9" t="s">
        <v>18</v>
      </c>
      <c r="U1" s="4" t="s">
        <v>19</v>
      </c>
      <c r="V1" s="4" t="s">
        <v>20</v>
      </c>
      <c r="W1" s="4" t="s">
        <v>21</v>
      </c>
      <c r="X1" s="9" t="s">
        <v>22</v>
      </c>
      <c r="Y1" s="6" t="s">
        <v>23</v>
      </c>
      <c r="Z1" s="10" t="s">
        <v>24</v>
      </c>
      <c r="AA1" s="4" t="s">
        <v>25</v>
      </c>
      <c r="AB1" s="11" t="s">
        <v>26</v>
      </c>
      <c r="AC1" s="12" t="s">
        <v>27</v>
      </c>
      <c r="AD1" s="12" t="s">
        <v>28</v>
      </c>
      <c r="AE1" s="7" t="s">
        <v>29</v>
      </c>
      <c r="AF1" s="7" t="s">
        <v>30</v>
      </c>
      <c r="AG1" s="4" t="s">
        <v>31</v>
      </c>
      <c r="AH1" s="4" t="s">
        <v>32</v>
      </c>
      <c r="AI1" s="1" t="s">
        <v>33</v>
      </c>
      <c r="AJ1" s="1" t="s">
        <v>34</v>
      </c>
      <c r="AK1" s="12" t="s">
        <v>35</v>
      </c>
      <c r="AL1" s="12" t="s">
        <v>36</v>
      </c>
      <c r="AM1" s="12" t="s">
        <v>37</v>
      </c>
      <c r="AN1" s="12" t="s">
        <v>38</v>
      </c>
      <c r="AO1" s="11" t="s">
        <v>39</v>
      </c>
      <c r="AP1" s="4" t="s">
        <v>40</v>
      </c>
      <c r="AQ1" s="4" t="s">
        <v>41</v>
      </c>
      <c r="AR1" s="9" t="s">
        <v>42</v>
      </c>
      <c r="AS1" s="13" t="s">
        <v>43</v>
      </c>
      <c r="AT1" s="14" t="s">
        <v>44</v>
      </c>
      <c r="AU1" s="4" t="s">
        <v>45</v>
      </c>
      <c r="AV1" s="4" t="s">
        <v>46</v>
      </c>
      <c r="AW1" s="4" t="s">
        <v>47</v>
      </c>
      <c r="AX1" s="4" t="s">
        <v>48</v>
      </c>
      <c r="AY1" s="4" t="s">
        <v>49</v>
      </c>
      <c r="AZ1" s="4" t="s">
        <v>50</v>
      </c>
      <c r="BA1" s="4" t="s">
        <v>51</v>
      </c>
      <c r="BB1" s="4" t="s">
        <v>52</v>
      </c>
      <c r="BC1" s="12" t="s">
        <v>53</v>
      </c>
      <c r="BD1" s="4" t="s">
        <v>54</v>
      </c>
      <c r="BE1" s="4" t="s">
        <v>55</v>
      </c>
      <c r="BF1" s="4" t="s">
        <v>56</v>
      </c>
      <c r="BG1" s="4" t="s">
        <v>57</v>
      </c>
      <c r="BH1" s="9" t="s">
        <v>58</v>
      </c>
      <c r="BI1" s="7" t="s">
        <v>59</v>
      </c>
      <c r="BJ1" s="15" t="s">
        <v>60</v>
      </c>
      <c r="BK1" s="7" t="s">
        <v>61</v>
      </c>
      <c r="BL1" s="4" t="s">
        <v>62</v>
      </c>
      <c r="BM1" s="7" t="s">
        <v>63</v>
      </c>
      <c r="BN1" s="16" t="s">
        <v>64</v>
      </c>
      <c r="BO1" s="17" t="s">
        <v>65</v>
      </c>
      <c r="BP1" s="16" t="s">
        <v>66</v>
      </c>
      <c r="BQ1" s="17" t="s">
        <v>67</v>
      </c>
      <c r="BR1" s="17" t="s">
        <v>68</v>
      </c>
      <c r="BS1" s="17" t="s">
        <v>69</v>
      </c>
      <c r="BT1" s="17" t="s">
        <v>70</v>
      </c>
      <c r="BU1" s="4" t="s">
        <v>71</v>
      </c>
      <c r="BV1" s="4" t="s">
        <v>72</v>
      </c>
      <c r="BW1" s="4" t="s">
        <v>73</v>
      </c>
      <c r="BX1" s="9" t="s">
        <v>74</v>
      </c>
      <c r="BY1" s="9" t="s">
        <v>75</v>
      </c>
      <c r="BZ1" s="9" t="s">
        <v>76</v>
      </c>
      <c r="CA1" s="7" t="s">
        <v>77</v>
      </c>
      <c r="CB1" s="9" t="s">
        <v>78</v>
      </c>
      <c r="CC1" s="18" t="s">
        <v>79</v>
      </c>
      <c r="CD1" s="18" t="s">
        <v>80</v>
      </c>
      <c r="CE1" s="18" t="s">
        <v>81</v>
      </c>
      <c r="CF1" s="18" t="s">
        <v>82</v>
      </c>
    </row>
    <row r="2" spans="1:114" s="107" customFormat="1" ht="13.5" customHeight="1" x14ac:dyDescent="0.25">
      <c r="A2" s="104" t="s">
        <v>1389</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c r="BV2" s="105"/>
      <c r="BW2" s="105"/>
      <c r="BX2" s="105"/>
      <c r="BY2" s="105"/>
      <c r="BZ2" s="105"/>
      <c r="CA2" s="105"/>
      <c r="CB2" s="105"/>
      <c r="CC2" s="105"/>
      <c r="CD2" s="105"/>
      <c r="CE2" s="105"/>
      <c r="CF2" s="105"/>
      <c r="CG2" s="105"/>
      <c r="CH2" s="105"/>
      <c r="CI2" s="105"/>
      <c r="CJ2" s="105"/>
      <c r="CK2" s="105"/>
      <c r="CL2" s="105"/>
      <c r="CM2" s="105"/>
      <c r="CN2" s="105"/>
      <c r="CO2" s="105"/>
      <c r="CP2" s="105"/>
      <c r="CQ2" s="105"/>
      <c r="CR2" s="105"/>
      <c r="CS2" s="105"/>
      <c r="CT2" s="105"/>
      <c r="CU2" s="105"/>
      <c r="CV2" s="105"/>
      <c r="CW2" s="105"/>
      <c r="CX2" s="105"/>
      <c r="CY2" s="105"/>
      <c r="CZ2" s="105"/>
      <c r="DA2" s="105"/>
      <c r="DB2" s="105"/>
      <c r="DC2" s="105"/>
      <c r="DD2" s="105"/>
      <c r="DE2" s="105"/>
      <c r="DF2" s="105"/>
      <c r="DG2" s="105"/>
      <c r="DH2" s="105"/>
      <c r="DI2" s="105"/>
      <c r="DJ2" s="106"/>
    </row>
    <row r="3" spans="1:114" ht="15" customHeight="1" x14ac:dyDescent="0.25">
      <c r="A3" s="20" t="s">
        <v>83</v>
      </c>
      <c r="B3" s="21">
        <v>45672</v>
      </c>
      <c r="C3" s="22" t="s">
        <v>84</v>
      </c>
      <c r="D3" s="23">
        <v>53008375</v>
      </c>
      <c r="E3" s="22" t="s">
        <v>85</v>
      </c>
      <c r="F3" s="24" t="s">
        <v>86</v>
      </c>
      <c r="G3" s="25" t="s">
        <v>87</v>
      </c>
      <c r="H3" s="26" t="s">
        <v>88</v>
      </c>
      <c r="I3" s="22" t="s">
        <v>89</v>
      </c>
      <c r="J3" s="22" t="s">
        <v>89</v>
      </c>
      <c r="K3" s="27" t="s">
        <v>90</v>
      </c>
      <c r="L3" s="28" t="s">
        <v>91</v>
      </c>
      <c r="M3" s="22" t="s">
        <v>92</v>
      </c>
      <c r="N3" s="29" t="s">
        <v>93</v>
      </c>
      <c r="O3" s="30">
        <v>80111605</v>
      </c>
      <c r="P3" s="31">
        <v>61140420</v>
      </c>
      <c r="Q3" s="32" t="s">
        <v>94</v>
      </c>
      <c r="R3" s="32" t="s">
        <v>95</v>
      </c>
      <c r="S3" s="33" t="s">
        <v>96</v>
      </c>
      <c r="T3" s="34">
        <v>45673</v>
      </c>
      <c r="U3" s="35" t="s">
        <v>97</v>
      </c>
      <c r="V3" s="36" t="s">
        <v>98</v>
      </c>
      <c r="W3" s="37" t="s">
        <v>93</v>
      </c>
      <c r="X3" s="37" t="s">
        <v>93</v>
      </c>
      <c r="Y3" s="38">
        <v>899999162</v>
      </c>
      <c r="Z3" s="38">
        <v>4</v>
      </c>
      <c r="AA3" s="29" t="s">
        <v>99</v>
      </c>
      <c r="AB3" s="29" t="s">
        <v>100</v>
      </c>
      <c r="AC3" s="39" t="s">
        <v>101</v>
      </c>
      <c r="AD3" s="39">
        <v>0</v>
      </c>
      <c r="AE3" s="35" t="s">
        <v>93</v>
      </c>
      <c r="AF3" s="39" t="s">
        <v>101</v>
      </c>
      <c r="AG3" s="40" t="s">
        <v>93</v>
      </c>
      <c r="AH3" s="41" t="s">
        <v>102</v>
      </c>
      <c r="AI3" s="41" t="s">
        <v>103</v>
      </c>
      <c r="AJ3" s="42" t="s">
        <v>104</v>
      </c>
      <c r="AK3" s="40" t="s">
        <v>93</v>
      </c>
      <c r="AL3" s="40" t="s">
        <v>93</v>
      </c>
      <c r="AM3" s="40" t="s">
        <v>93</v>
      </c>
      <c r="AN3" s="40" t="s">
        <v>93</v>
      </c>
      <c r="AO3" s="40" t="s">
        <v>93</v>
      </c>
      <c r="AP3" s="40" t="s">
        <v>105</v>
      </c>
      <c r="AQ3" s="22" t="s">
        <v>106</v>
      </c>
      <c r="AR3" s="43">
        <v>45672</v>
      </c>
      <c r="AS3" s="44" t="s">
        <v>107</v>
      </c>
      <c r="AT3" s="30" t="s">
        <v>108</v>
      </c>
      <c r="AU3" s="45" t="s">
        <v>109</v>
      </c>
      <c r="AV3" s="29" t="s">
        <v>93</v>
      </c>
      <c r="AW3" s="29" t="s">
        <v>93</v>
      </c>
      <c r="AX3" s="29" t="s">
        <v>93</v>
      </c>
      <c r="AY3" s="29" t="s">
        <v>93</v>
      </c>
      <c r="AZ3" s="29" t="s">
        <v>93</v>
      </c>
      <c r="BA3" s="29" t="s">
        <v>93</v>
      </c>
      <c r="BB3" s="29" t="s">
        <v>100</v>
      </c>
      <c r="BC3" s="46">
        <v>1032386296</v>
      </c>
      <c r="BD3" s="29" t="s">
        <v>93</v>
      </c>
      <c r="BE3" s="29" t="s">
        <v>93</v>
      </c>
      <c r="BF3" s="29" t="s">
        <v>93</v>
      </c>
      <c r="BG3" s="28" t="s">
        <v>110</v>
      </c>
      <c r="BH3" s="47">
        <v>45673</v>
      </c>
      <c r="BI3" s="32">
        <v>6016510420</v>
      </c>
      <c r="BJ3" s="48" t="s">
        <v>111</v>
      </c>
      <c r="BK3" s="35">
        <f>BY3-BX3</f>
        <v>334</v>
      </c>
      <c r="BL3" s="49">
        <v>0</v>
      </c>
      <c r="BM3" s="49">
        <v>0</v>
      </c>
      <c r="BN3" s="49">
        <v>0</v>
      </c>
      <c r="BO3" s="37"/>
      <c r="BP3" s="49">
        <v>0</v>
      </c>
      <c r="BQ3" s="37"/>
      <c r="BR3" s="49">
        <f>BN3+BP3</f>
        <v>0</v>
      </c>
      <c r="BS3" s="50">
        <v>0</v>
      </c>
      <c r="BT3" s="49">
        <f>P3+BR3-BS3</f>
        <v>61140420</v>
      </c>
      <c r="BU3" s="101">
        <v>22232880</v>
      </c>
      <c r="BV3" s="101">
        <f>BT3-BU3</f>
        <v>38907540</v>
      </c>
      <c r="BW3" s="40" t="s">
        <v>112</v>
      </c>
      <c r="BX3" s="51">
        <v>45672</v>
      </c>
      <c r="BY3" s="51">
        <v>46006</v>
      </c>
      <c r="BZ3" s="51">
        <f t="shared" ref="BZ3:BZ14" si="0">+BY3+120</f>
        <v>46126</v>
      </c>
      <c r="CA3" s="35">
        <f ca="1">TODAY()-BX3</f>
        <v>169</v>
      </c>
      <c r="CB3" s="37">
        <f t="shared" ref="CB3:CB69" si="1">BY3+120</f>
        <v>46126</v>
      </c>
      <c r="CC3" s="52">
        <f ca="1">CA3/BK3</f>
        <v>0.50598802395209586</v>
      </c>
      <c r="CD3" s="52">
        <f ca="1">CA3/BK3</f>
        <v>0.50598802395209586</v>
      </c>
      <c r="CE3" s="52">
        <f>+BU3/BT3</f>
        <v>0.36363636363636365</v>
      </c>
      <c r="CF3" s="52">
        <f>+BU3/BT3</f>
        <v>0.36363636363636365</v>
      </c>
    </row>
    <row r="4" spans="1:114" ht="15" customHeight="1" x14ac:dyDescent="0.25">
      <c r="A4" s="20" t="s">
        <v>113</v>
      </c>
      <c r="B4" s="21">
        <v>45672</v>
      </c>
      <c r="C4" s="22" t="s">
        <v>84</v>
      </c>
      <c r="D4" s="23">
        <v>53008375</v>
      </c>
      <c r="E4" s="22" t="s">
        <v>85</v>
      </c>
      <c r="F4" s="24" t="s">
        <v>114</v>
      </c>
      <c r="G4" s="22" t="s">
        <v>115</v>
      </c>
      <c r="H4" s="26" t="s">
        <v>116</v>
      </c>
      <c r="I4" s="22" t="s">
        <v>89</v>
      </c>
      <c r="J4" s="22" t="s">
        <v>89</v>
      </c>
      <c r="K4" s="27" t="s">
        <v>117</v>
      </c>
      <c r="L4" s="28" t="s">
        <v>118</v>
      </c>
      <c r="M4" s="22" t="s">
        <v>92</v>
      </c>
      <c r="N4" s="29" t="s">
        <v>93</v>
      </c>
      <c r="O4" s="30">
        <v>80101504</v>
      </c>
      <c r="P4" s="31">
        <v>66000000</v>
      </c>
      <c r="Q4" s="32" t="s">
        <v>119</v>
      </c>
      <c r="R4" s="32" t="s">
        <v>120</v>
      </c>
      <c r="S4" s="33" t="s">
        <v>96</v>
      </c>
      <c r="T4" s="34">
        <v>45673</v>
      </c>
      <c r="U4" s="35" t="s">
        <v>97</v>
      </c>
      <c r="V4" s="36" t="s">
        <v>98</v>
      </c>
      <c r="W4" s="37" t="s">
        <v>93</v>
      </c>
      <c r="X4" s="37" t="s">
        <v>93</v>
      </c>
      <c r="Y4" s="38">
        <v>899999162</v>
      </c>
      <c r="Z4" s="38">
        <v>4</v>
      </c>
      <c r="AA4" s="29" t="s">
        <v>99</v>
      </c>
      <c r="AB4" s="29" t="s">
        <v>100</v>
      </c>
      <c r="AC4" s="39" t="s">
        <v>121</v>
      </c>
      <c r="AD4" s="39">
        <v>0</v>
      </c>
      <c r="AE4" s="35" t="s">
        <v>93</v>
      </c>
      <c r="AF4" s="39" t="s">
        <v>121</v>
      </c>
      <c r="AG4" s="40" t="s">
        <v>93</v>
      </c>
      <c r="AH4" s="41" t="s">
        <v>122</v>
      </c>
      <c r="AI4" s="41" t="s">
        <v>122</v>
      </c>
      <c r="AJ4" s="42" t="s">
        <v>123</v>
      </c>
      <c r="AK4" s="40" t="s">
        <v>93</v>
      </c>
      <c r="AL4" s="40" t="s">
        <v>93</v>
      </c>
      <c r="AM4" s="40" t="s">
        <v>93</v>
      </c>
      <c r="AN4" s="40" t="s">
        <v>93</v>
      </c>
      <c r="AO4" s="40" t="s">
        <v>93</v>
      </c>
      <c r="AP4" s="40" t="s">
        <v>105</v>
      </c>
      <c r="AQ4" s="22" t="s">
        <v>106</v>
      </c>
      <c r="AR4" s="43">
        <v>45672</v>
      </c>
      <c r="AS4" s="44" t="s">
        <v>107</v>
      </c>
      <c r="AT4" s="30" t="s">
        <v>124</v>
      </c>
      <c r="AU4" s="45" t="s">
        <v>109</v>
      </c>
      <c r="AV4" s="29" t="s">
        <v>93</v>
      </c>
      <c r="AW4" s="29" t="s">
        <v>93</v>
      </c>
      <c r="AX4" s="29" t="s">
        <v>93</v>
      </c>
      <c r="AY4" s="29" t="s">
        <v>93</v>
      </c>
      <c r="AZ4" s="29" t="s">
        <v>93</v>
      </c>
      <c r="BA4" s="29" t="s">
        <v>93</v>
      </c>
      <c r="BB4" s="29" t="s">
        <v>100</v>
      </c>
      <c r="BC4" s="46">
        <v>1020787030</v>
      </c>
      <c r="BD4" s="29" t="s">
        <v>93</v>
      </c>
      <c r="BE4" s="29" t="s">
        <v>93</v>
      </c>
      <c r="BF4" s="29" t="s">
        <v>93</v>
      </c>
      <c r="BG4" s="53" t="s">
        <v>125</v>
      </c>
      <c r="BH4" s="47">
        <v>45751</v>
      </c>
      <c r="BI4" s="32">
        <v>6016510420</v>
      </c>
      <c r="BJ4" s="48" t="s">
        <v>126</v>
      </c>
      <c r="BK4" s="35">
        <f t="shared" ref="BK4:BK70" si="2">BY4-BX4</f>
        <v>334</v>
      </c>
      <c r="BL4" s="49">
        <v>0</v>
      </c>
      <c r="BM4" s="49">
        <v>0</v>
      </c>
      <c r="BN4" s="49">
        <v>0</v>
      </c>
      <c r="BO4" s="37"/>
      <c r="BP4" s="49">
        <v>0</v>
      </c>
      <c r="BQ4" s="37"/>
      <c r="BR4" s="49">
        <f>BN4+BP4</f>
        <v>0</v>
      </c>
      <c r="BS4" s="50">
        <v>0</v>
      </c>
      <c r="BT4" s="49">
        <f>P4+BR4-BS4</f>
        <v>66000000</v>
      </c>
      <c r="BU4" s="101">
        <v>24000000</v>
      </c>
      <c r="BV4" s="101">
        <f>BT4-BU4</f>
        <v>42000000</v>
      </c>
      <c r="BW4" s="40" t="s">
        <v>112</v>
      </c>
      <c r="BX4" s="51">
        <v>45672</v>
      </c>
      <c r="BY4" s="51">
        <v>46006</v>
      </c>
      <c r="BZ4" s="51">
        <f t="shared" si="0"/>
        <v>46126</v>
      </c>
      <c r="CA4" s="35">
        <f t="shared" ref="CA4:CA70" ca="1" si="3">TODAY()-BX4</f>
        <v>169</v>
      </c>
      <c r="CB4" s="37">
        <f t="shared" si="1"/>
        <v>46126</v>
      </c>
      <c r="CC4" s="52">
        <f ca="1">CA4/BK4</f>
        <v>0.50598802395209586</v>
      </c>
      <c r="CD4" s="52">
        <f ca="1">CA4/BK4</f>
        <v>0.50598802395209586</v>
      </c>
      <c r="CE4" s="52">
        <f>+BU4/BT4</f>
        <v>0.36363636363636365</v>
      </c>
      <c r="CF4" s="52">
        <f>+BU4/BT4</f>
        <v>0.36363636363636365</v>
      </c>
    </row>
    <row r="5" spans="1:114" ht="15" customHeight="1" x14ac:dyDescent="0.25">
      <c r="A5" s="20" t="s">
        <v>127</v>
      </c>
      <c r="B5" s="21">
        <v>45673</v>
      </c>
      <c r="C5" s="22" t="s">
        <v>128</v>
      </c>
      <c r="D5" s="23">
        <v>52366993</v>
      </c>
      <c r="E5" s="22" t="s">
        <v>129</v>
      </c>
      <c r="F5" s="24" t="s">
        <v>114</v>
      </c>
      <c r="G5" s="22" t="s">
        <v>115</v>
      </c>
      <c r="H5" s="26" t="s">
        <v>130</v>
      </c>
      <c r="I5" s="22" t="s">
        <v>89</v>
      </c>
      <c r="J5" s="22" t="s">
        <v>89</v>
      </c>
      <c r="K5" s="27" t="s">
        <v>131</v>
      </c>
      <c r="L5" s="28" t="s">
        <v>132</v>
      </c>
      <c r="M5" s="22" t="s">
        <v>92</v>
      </c>
      <c r="N5" s="29" t="s">
        <v>93</v>
      </c>
      <c r="O5" s="30">
        <v>80101706</v>
      </c>
      <c r="P5" s="31">
        <v>140771004</v>
      </c>
      <c r="Q5" s="32" t="s">
        <v>133</v>
      </c>
      <c r="R5" s="32" t="s">
        <v>134</v>
      </c>
      <c r="S5" s="33" t="s">
        <v>135</v>
      </c>
      <c r="T5" s="34">
        <v>45674</v>
      </c>
      <c r="U5" s="35" t="s">
        <v>97</v>
      </c>
      <c r="V5" s="36" t="s">
        <v>98</v>
      </c>
      <c r="W5" s="37" t="s">
        <v>93</v>
      </c>
      <c r="X5" s="37" t="s">
        <v>93</v>
      </c>
      <c r="Y5" s="38">
        <v>899999162</v>
      </c>
      <c r="Z5" s="38">
        <v>4</v>
      </c>
      <c r="AA5" s="29" t="s">
        <v>99</v>
      </c>
      <c r="AB5" s="29" t="s">
        <v>100</v>
      </c>
      <c r="AC5" s="39" t="s">
        <v>136</v>
      </c>
      <c r="AD5" s="39">
        <v>0</v>
      </c>
      <c r="AE5" s="35" t="s">
        <v>93</v>
      </c>
      <c r="AF5" s="39" t="s">
        <v>136</v>
      </c>
      <c r="AG5" s="40" t="s">
        <v>93</v>
      </c>
      <c r="AH5" s="41" t="s">
        <v>137</v>
      </c>
      <c r="AI5" s="41" t="s">
        <v>138</v>
      </c>
      <c r="AJ5" s="42" t="s">
        <v>139</v>
      </c>
      <c r="AK5" s="40" t="s">
        <v>93</v>
      </c>
      <c r="AL5" s="40" t="s">
        <v>93</v>
      </c>
      <c r="AM5" s="40" t="s">
        <v>93</v>
      </c>
      <c r="AN5" s="40" t="s">
        <v>93</v>
      </c>
      <c r="AO5" s="40" t="s">
        <v>93</v>
      </c>
      <c r="AP5" s="40" t="s">
        <v>105</v>
      </c>
      <c r="AQ5" s="22" t="s">
        <v>106</v>
      </c>
      <c r="AR5" s="54">
        <v>45673</v>
      </c>
      <c r="AS5" s="44" t="s">
        <v>140</v>
      </c>
      <c r="AT5" s="30" t="s">
        <v>141</v>
      </c>
      <c r="AU5" s="45" t="s">
        <v>109</v>
      </c>
      <c r="AV5" s="29" t="s">
        <v>93</v>
      </c>
      <c r="AW5" s="29" t="s">
        <v>93</v>
      </c>
      <c r="AX5" s="29" t="s">
        <v>93</v>
      </c>
      <c r="AY5" s="29" t="s">
        <v>93</v>
      </c>
      <c r="AZ5" s="29" t="s">
        <v>93</v>
      </c>
      <c r="BA5" s="29" t="s">
        <v>93</v>
      </c>
      <c r="BB5" s="29" t="s">
        <v>100</v>
      </c>
      <c r="BC5" s="46">
        <v>76317391</v>
      </c>
      <c r="BD5" s="29" t="s">
        <v>93</v>
      </c>
      <c r="BE5" s="29" t="s">
        <v>93</v>
      </c>
      <c r="BF5" s="29" t="s">
        <v>93</v>
      </c>
      <c r="BG5" s="53" t="s">
        <v>142</v>
      </c>
      <c r="BH5" s="47">
        <v>45692</v>
      </c>
      <c r="BI5" s="32">
        <v>6016510420</v>
      </c>
      <c r="BJ5" s="48" t="s">
        <v>143</v>
      </c>
      <c r="BK5" s="35">
        <f t="shared" si="2"/>
        <v>333</v>
      </c>
      <c r="BL5" s="49">
        <v>0</v>
      </c>
      <c r="BM5" s="49">
        <v>0</v>
      </c>
      <c r="BN5" s="49">
        <v>0</v>
      </c>
      <c r="BO5" s="37"/>
      <c r="BP5" s="49">
        <v>0</v>
      </c>
      <c r="BQ5" s="37"/>
      <c r="BR5" s="49">
        <f t="shared" ref="BR5:BR70" si="4">BN5+BP5</f>
        <v>0</v>
      </c>
      <c r="BS5" s="50">
        <v>0</v>
      </c>
      <c r="BT5" s="49">
        <f>P5+BR5-BS5</f>
        <v>140771004</v>
      </c>
      <c r="BU5" s="101">
        <v>25594728.25</v>
      </c>
      <c r="BV5" s="101">
        <f t="shared" ref="BV5:BV70" si="5">BT5-BU5</f>
        <v>115176275.75</v>
      </c>
      <c r="BW5" s="40" t="s">
        <v>112</v>
      </c>
      <c r="BX5" s="51">
        <v>45673</v>
      </c>
      <c r="BY5" s="51">
        <v>46006</v>
      </c>
      <c r="BZ5" s="51">
        <f t="shared" si="0"/>
        <v>46126</v>
      </c>
      <c r="CA5" s="35">
        <f t="shared" ca="1" si="3"/>
        <v>168</v>
      </c>
      <c r="CB5" s="37">
        <f t="shared" si="1"/>
        <v>46126</v>
      </c>
      <c r="CC5" s="52">
        <f ca="1">CA5/BK5</f>
        <v>0.50450450450450446</v>
      </c>
      <c r="CD5" s="52">
        <f ca="1">CA5/BK5</f>
        <v>0.50450450450450446</v>
      </c>
      <c r="CE5" s="52">
        <f>+BU5/BT5</f>
        <v>0.18181818359411572</v>
      </c>
      <c r="CF5" s="52">
        <f>+BU5/BT5</f>
        <v>0.18181818359411572</v>
      </c>
    </row>
    <row r="6" spans="1:114" ht="15" customHeight="1" x14ac:dyDescent="0.25">
      <c r="A6" s="20" t="s">
        <v>144</v>
      </c>
      <c r="B6" s="21">
        <v>45674</v>
      </c>
      <c r="C6" s="22" t="s">
        <v>84</v>
      </c>
      <c r="D6" s="23">
        <v>53008375</v>
      </c>
      <c r="E6" s="22" t="s">
        <v>85</v>
      </c>
      <c r="F6" s="24" t="s">
        <v>86</v>
      </c>
      <c r="G6" s="22" t="s">
        <v>115</v>
      </c>
      <c r="H6" s="55" t="s">
        <v>145</v>
      </c>
      <c r="I6" s="22" t="s">
        <v>89</v>
      </c>
      <c r="J6" s="22" t="s">
        <v>89</v>
      </c>
      <c r="K6" s="27" t="s">
        <v>146</v>
      </c>
      <c r="L6" s="28" t="s">
        <v>147</v>
      </c>
      <c r="M6" s="22" t="s">
        <v>92</v>
      </c>
      <c r="N6" s="29" t="s">
        <v>93</v>
      </c>
      <c r="O6" s="30">
        <v>80111622</v>
      </c>
      <c r="P6" s="31">
        <v>50276523</v>
      </c>
      <c r="Q6" s="56" t="s">
        <v>148</v>
      </c>
      <c r="R6" s="56" t="s">
        <v>149</v>
      </c>
      <c r="S6" s="44" t="s">
        <v>96</v>
      </c>
      <c r="T6" s="34">
        <v>45674</v>
      </c>
      <c r="U6" s="35" t="s">
        <v>97</v>
      </c>
      <c r="V6" s="36" t="s">
        <v>98</v>
      </c>
      <c r="W6" s="37" t="s">
        <v>93</v>
      </c>
      <c r="X6" s="37" t="s">
        <v>93</v>
      </c>
      <c r="Y6" s="38">
        <v>899999162</v>
      </c>
      <c r="Z6" s="38">
        <v>4</v>
      </c>
      <c r="AA6" s="29" t="s">
        <v>99</v>
      </c>
      <c r="AB6" s="29" t="s">
        <v>100</v>
      </c>
      <c r="AC6" s="57" t="s">
        <v>150</v>
      </c>
      <c r="AD6" s="39">
        <v>0</v>
      </c>
      <c r="AE6" s="35" t="s">
        <v>93</v>
      </c>
      <c r="AF6" s="57" t="s">
        <v>150</v>
      </c>
      <c r="AG6" s="40" t="s">
        <v>93</v>
      </c>
      <c r="AH6" s="44" t="s">
        <v>151</v>
      </c>
      <c r="AI6" s="44" t="s">
        <v>151</v>
      </c>
      <c r="AJ6" s="42" t="s">
        <v>152</v>
      </c>
      <c r="AK6" s="40" t="s">
        <v>93</v>
      </c>
      <c r="AL6" s="40" t="s">
        <v>93</v>
      </c>
      <c r="AM6" s="40" t="s">
        <v>93</v>
      </c>
      <c r="AN6" s="40" t="s">
        <v>93</v>
      </c>
      <c r="AO6" s="40" t="s">
        <v>93</v>
      </c>
      <c r="AP6" s="40" t="s">
        <v>105</v>
      </c>
      <c r="AQ6" s="22" t="s">
        <v>106</v>
      </c>
      <c r="AR6" s="54">
        <v>45677</v>
      </c>
      <c r="AS6" s="44" t="s">
        <v>153</v>
      </c>
      <c r="AT6" s="30" t="s">
        <v>154</v>
      </c>
      <c r="AU6" s="45" t="s">
        <v>109</v>
      </c>
      <c r="AV6" s="29" t="s">
        <v>93</v>
      </c>
      <c r="AW6" s="29" t="s">
        <v>93</v>
      </c>
      <c r="AX6" s="29" t="s">
        <v>93</v>
      </c>
      <c r="AY6" s="29" t="s">
        <v>93</v>
      </c>
      <c r="AZ6" s="29" t="s">
        <v>93</v>
      </c>
      <c r="BA6" s="29" t="s">
        <v>93</v>
      </c>
      <c r="BB6" s="29" t="s">
        <v>100</v>
      </c>
      <c r="BC6" s="46">
        <v>46457574</v>
      </c>
      <c r="BD6" s="29" t="s">
        <v>93</v>
      </c>
      <c r="BE6" s="29" t="s">
        <v>93</v>
      </c>
      <c r="BF6" s="29" t="s">
        <v>93</v>
      </c>
      <c r="BG6" s="28" t="s">
        <v>155</v>
      </c>
      <c r="BH6" s="47">
        <v>45679</v>
      </c>
      <c r="BI6" s="32">
        <v>6016510420</v>
      </c>
      <c r="BJ6" s="48" t="s">
        <v>156</v>
      </c>
      <c r="BK6" s="35">
        <f t="shared" si="2"/>
        <v>332</v>
      </c>
      <c r="BL6" s="49">
        <v>0</v>
      </c>
      <c r="BM6" s="49">
        <v>0</v>
      </c>
      <c r="BN6" s="49">
        <v>0</v>
      </c>
      <c r="BO6" s="37"/>
      <c r="BP6" s="49">
        <v>0</v>
      </c>
      <c r="BQ6" s="37"/>
      <c r="BR6" s="49">
        <f t="shared" si="4"/>
        <v>0</v>
      </c>
      <c r="BS6" s="50">
        <v>0</v>
      </c>
      <c r="BT6" s="49">
        <f>P6+BR6-BS6</f>
        <v>50276523</v>
      </c>
      <c r="BU6" s="101">
        <v>18282372</v>
      </c>
      <c r="BV6" s="101">
        <f t="shared" si="5"/>
        <v>31994151</v>
      </c>
      <c r="BW6" s="40" t="s">
        <v>112</v>
      </c>
      <c r="BX6" s="51">
        <v>45674</v>
      </c>
      <c r="BY6" s="51">
        <v>46006</v>
      </c>
      <c r="BZ6" s="51">
        <f t="shared" si="0"/>
        <v>46126</v>
      </c>
      <c r="CA6" s="35">
        <f t="shared" ca="1" si="3"/>
        <v>167</v>
      </c>
      <c r="CB6" s="37">
        <f t="shared" si="1"/>
        <v>46126</v>
      </c>
      <c r="CC6" s="52">
        <f ca="1">CA6/BK6</f>
        <v>0.50301204819277112</v>
      </c>
      <c r="CD6" s="52">
        <f ca="1">CA6/BK6</f>
        <v>0.50301204819277112</v>
      </c>
      <c r="CE6" s="52">
        <f>+BU6/BT6</f>
        <v>0.36363636363636365</v>
      </c>
      <c r="CF6" s="52">
        <f>+BU6/BT6</f>
        <v>0.36363636363636365</v>
      </c>
    </row>
    <row r="7" spans="1:114" ht="15" customHeight="1" x14ac:dyDescent="0.25">
      <c r="A7" s="20" t="s">
        <v>157</v>
      </c>
      <c r="B7" s="21">
        <v>45674</v>
      </c>
      <c r="C7" s="22" t="s">
        <v>128</v>
      </c>
      <c r="D7" s="23">
        <v>52366993</v>
      </c>
      <c r="E7" s="22" t="s">
        <v>129</v>
      </c>
      <c r="F7" s="24" t="s">
        <v>86</v>
      </c>
      <c r="G7" s="28" t="s">
        <v>158</v>
      </c>
      <c r="H7" s="55" t="s">
        <v>159</v>
      </c>
      <c r="I7" s="22" t="s">
        <v>89</v>
      </c>
      <c r="J7" s="22" t="s">
        <v>89</v>
      </c>
      <c r="K7" s="27" t="s">
        <v>160</v>
      </c>
      <c r="L7" s="28" t="s">
        <v>161</v>
      </c>
      <c r="M7" s="22" t="s">
        <v>92</v>
      </c>
      <c r="N7" s="29" t="s">
        <v>93</v>
      </c>
      <c r="O7" s="30">
        <v>80121503</v>
      </c>
      <c r="P7" s="31">
        <v>140771004</v>
      </c>
      <c r="Q7" s="56" t="s">
        <v>162</v>
      </c>
      <c r="R7" s="56" t="s">
        <v>163</v>
      </c>
      <c r="S7" s="44" t="s">
        <v>135</v>
      </c>
      <c r="T7" s="34">
        <v>45678</v>
      </c>
      <c r="U7" s="35" t="s">
        <v>97</v>
      </c>
      <c r="V7" s="36" t="s">
        <v>98</v>
      </c>
      <c r="W7" s="37" t="s">
        <v>93</v>
      </c>
      <c r="X7" s="37" t="s">
        <v>93</v>
      </c>
      <c r="Y7" s="38">
        <v>899999162</v>
      </c>
      <c r="Z7" s="38">
        <v>4</v>
      </c>
      <c r="AA7" s="29" t="s">
        <v>99</v>
      </c>
      <c r="AB7" s="29" t="s">
        <v>100</v>
      </c>
      <c r="AC7" s="57" t="s">
        <v>164</v>
      </c>
      <c r="AD7" s="39">
        <v>0</v>
      </c>
      <c r="AE7" s="35" t="s">
        <v>93</v>
      </c>
      <c r="AF7" s="57" t="s">
        <v>164</v>
      </c>
      <c r="AG7" s="40" t="s">
        <v>93</v>
      </c>
      <c r="AH7" s="44" t="s">
        <v>165</v>
      </c>
      <c r="AI7" s="44" t="s">
        <v>165</v>
      </c>
      <c r="AJ7" s="42" t="s">
        <v>166</v>
      </c>
      <c r="AK7" s="40" t="s">
        <v>93</v>
      </c>
      <c r="AL7" s="40" t="s">
        <v>93</v>
      </c>
      <c r="AM7" s="40" t="s">
        <v>93</v>
      </c>
      <c r="AN7" s="40" t="s">
        <v>93</v>
      </c>
      <c r="AO7" s="40" t="s">
        <v>93</v>
      </c>
      <c r="AP7" s="40" t="s">
        <v>105</v>
      </c>
      <c r="AQ7" s="22" t="s">
        <v>106</v>
      </c>
      <c r="AR7" s="54">
        <v>45677</v>
      </c>
      <c r="AS7" s="44" t="s">
        <v>140</v>
      </c>
      <c r="AT7" s="30" t="s">
        <v>167</v>
      </c>
      <c r="AU7" s="45" t="s">
        <v>109</v>
      </c>
      <c r="AV7" s="29" t="s">
        <v>93</v>
      </c>
      <c r="AW7" s="29" t="s">
        <v>93</v>
      </c>
      <c r="AX7" s="29" t="s">
        <v>93</v>
      </c>
      <c r="AY7" s="29" t="s">
        <v>93</v>
      </c>
      <c r="AZ7" s="29" t="s">
        <v>93</v>
      </c>
      <c r="BA7" s="29" t="s">
        <v>93</v>
      </c>
      <c r="BB7" s="29" t="s">
        <v>100</v>
      </c>
      <c r="BC7" s="46">
        <v>80005851</v>
      </c>
      <c r="BD7" s="29" t="s">
        <v>93</v>
      </c>
      <c r="BE7" s="29" t="s">
        <v>93</v>
      </c>
      <c r="BF7" s="29" t="s">
        <v>93</v>
      </c>
      <c r="BG7" s="28" t="s">
        <v>168</v>
      </c>
      <c r="BH7" s="47">
        <v>45686</v>
      </c>
      <c r="BI7" s="32">
        <v>6016510420</v>
      </c>
      <c r="BJ7" s="48" t="s">
        <v>169</v>
      </c>
      <c r="BK7" s="35">
        <f t="shared" si="2"/>
        <v>332</v>
      </c>
      <c r="BL7" s="49">
        <v>0</v>
      </c>
      <c r="BM7" s="49">
        <v>0</v>
      </c>
      <c r="BN7" s="49">
        <v>0</v>
      </c>
      <c r="BO7" s="37"/>
      <c r="BP7" s="49">
        <v>0</v>
      </c>
      <c r="BQ7" s="37"/>
      <c r="BR7" s="49">
        <f t="shared" si="4"/>
        <v>0</v>
      </c>
      <c r="BS7" s="50">
        <v>0</v>
      </c>
      <c r="BT7" s="49">
        <f>P7+BR7-BS7</f>
        <v>140771004</v>
      </c>
      <c r="BU7" s="101">
        <v>51189456</v>
      </c>
      <c r="BV7" s="101">
        <f t="shared" si="5"/>
        <v>89581548</v>
      </c>
      <c r="BW7" s="40" t="s">
        <v>112</v>
      </c>
      <c r="BX7" s="51">
        <v>45674</v>
      </c>
      <c r="BY7" s="51">
        <v>46006</v>
      </c>
      <c r="BZ7" s="51">
        <f t="shared" si="0"/>
        <v>46126</v>
      </c>
      <c r="CA7" s="35">
        <f t="shared" ca="1" si="3"/>
        <v>167</v>
      </c>
      <c r="CB7" s="37">
        <f t="shared" si="1"/>
        <v>46126</v>
      </c>
      <c r="CC7" s="52">
        <f ca="1">CA7/BK7</f>
        <v>0.50301204819277112</v>
      </c>
      <c r="CD7" s="52">
        <f ca="1">CA7/BK7</f>
        <v>0.50301204819277112</v>
      </c>
      <c r="CE7" s="52">
        <f>+BU7/BT7</f>
        <v>0.36363636363636365</v>
      </c>
      <c r="CF7" s="52">
        <f>+BU7/BT7</f>
        <v>0.36363636363636365</v>
      </c>
    </row>
    <row r="8" spans="1:114" ht="15" customHeight="1" x14ac:dyDescent="0.25">
      <c r="A8" s="20" t="s">
        <v>170</v>
      </c>
      <c r="B8" s="21">
        <v>45677</v>
      </c>
      <c r="C8" s="22" t="s">
        <v>84</v>
      </c>
      <c r="D8" s="23">
        <v>53008375</v>
      </c>
      <c r="E8" s="22" t="s">
        <v>85</v>
      </c>
      <c r="F8" s="24" t="s">
        <v>114</v>
      </c>
      <c r="G8" s="22" t="s">
        <v>115</v>
      </c>
      <c r="H8" s="55" t="s">
        <v>171</v>
      </c>
      <c r="I8" s="22" t="s">
        <v>89</v>
      </c>
      <c r="J8" s="22" t="s">
        <v>89</v>
      </c>
      <c r="K8" s="27" t="s">
        <v>172</v>
      </c>
      <c r="L8" s="28" t="s">
        <v>173</v>
      </c>
      <c r="M8" s="22" t="s">
        <v>92</v>
      </c>
      <c r="N8" s="29" t="s">
        <v>93</v>
      </c>
      <c r="O8" s="30">
        <v>80101504</v>
      </c>
      <c r="P8" s="31">
        <v>81906000</v>
      </c>
      <c r="Q8" s="56" t="s">
        <v>174</v>
      </c>
      <c r="R8" s="56" t="s">
        <v>175</v>
      </c>
      <c r="S8" s="44" t="s">
        <v>176</v>
      </c>
      <c r="T8" s="34">
        <v>45678</v>
      </c>
      <c r="U8" s="35" t="s">
        <v>97</v>
      </c>
      <c r="V8" s="36" t="s">
        <v>98</v>
      </c>
      <c r="W8" s="37" t="s">
        <v>93</v>
      </c>
      <c r="X8" s="37" t="s">
        <v>93</v>
      </c>
      <c r="Y8" s="38">
        <v>899999162</v>
      </c>
      <c r="Z8" s="38">
        <v>4</v>
      </c>
      <c r="AA8" s="29" t="s">
        <v>99</v>
      </c>
      <c r="AB8" s="29" t="s">
        <v>100</v>
      </c>
      <c r="AC8" s="57" t="s">
        <v>177</v>
      </c>
      <c r="AD8" s="39">
        <v>0</v>
      </c>
      <c r="AE8" s="35" t="s">
        <v>93</v>
      </c>
      <c r="AF8" s="57" t="s">
        <v>177</v>
      </c>
      <c r="AG8" s="40" t="s">
        <v>93</v>
      </c>
      <c r="AH8" s="44" t="s">
        <v>178</v>
      </c>
      <c r="AI8" s="44" t="s">
        <v>178</v>
      </c>
      <c r="AJ8" s="42" t="s">
        <v>179</v>
      </c>
      <c r="AK8" s="40" t="s">
        <v>93</v>
      </c>
      <c r="AL8" s="40" t="s">
        <v>93</v>
      </c>
      <c r="AM8" s="40" t="s">
        <v>93</v>
      </c>
      <c r="AN8" s="40" t="s">
        <v>93</v>
      </c>
      <c r="AO8" s="40" t="s">
        <v>93</v>
      </c>
      <c r="AP8" s="40" t="s">
        <v>105</v>
      </c>
      <c r="AQ8" s="22" t="s">
        <v>106</v>
      </c>
      <c r="AR8" s="54">
        <v>45679</v>
      </c>
      <c r="AS8" s="44" t="s">
        <v>107</v>
      </c>
      <c r="AT8" s="30" t="s">
        <v>180</v>
      </c>
      <c r="AU8" s="45" t="s">
        <v>109</v>
      </c>
      <c r="AV8" s="29" t="s">
        <v>93</v>
      </c>
      <c r="AW8" s="29" t="s">
        <v>93</v>
      </c>
      <c r="AX8" s="29" t="s">
        <v>93</v>
      </c>
      <c r="AY8" s="29" t="s">
        <v>93</v>
      </c>
      <c r="AZ8" s="29" t="s">
        <v>93</v>
      </c>
      <c r="BA8" s="29" t="s">
        <v>93</v>
      </c>
      <c r="BB8" s="29" t="s">
        <v>100</v>
      </c>
      <c r="BC8" s="46">
        <v>1020787030</v>
      </c>
      <c r="BD8" s="29" t="s">
        <v>93</v>
      </c>
      <c r="BE8" s="29" t="s">
        <v>93</v>
      </c>
      <c r="BF8" s="29" t="s">
        <v>93</v>
      </c>
      <c r="BG8" s="28" t="s">
        <v>181</v>
      </c>
      <c r="BH8" s="47">
        <v>45754</v>
      </c>
      <c r="BI8" s="32">
        <v>6016510420</v>
      </c>
      <c r="BJ8" s="48" t="s">
        <v>126</v>
      </c>
      <c r="BK8" s="35">
        <f t="shared" si="2"/>
        <v>334</v>
      </c>
      <c r="BL8" s="49">
        <v>0</v>
      </c>
      <c r="BM8" s="49">
        <v>0</v>
      </c>
      <c r="BN8" s="49">
        <v>0</v>
      </c>
      <c r="BO8" s="37"/>
      <c r="BP8" s="49">
        <v>0</v>
      </c>
      <c r="BQ8" s="37"/>
      <c r="BR8" s="49">
        <f t="shared" si="4"/>
        <v>0</v>
      </c>
      <c r="BS8" s="50">
        <v>0</v>
      </c>
      <c r="BT8" s="49">
        <f>P8+BR8-BS8</f>
        <v>81906000</v>
      </c>
      <c r="BU8" s="101">
        <v>29784000</v>
      </c>
      <c r="BV8" s="101">
        <f t="shared" si="5"/>
        <v>52122000</v>
      </c>
      <c r="BW8" s="40" t="s">
        <v>112</v>
      </c>
      <c r="BX8" s="51">
        <v>45677</v>
      </c>
      <c r="BY8" s="51">
        <v>46011</v>
      </c>
      <c r="BZ8" s="51">
        <f t="shared" si="0"/>
        <v>46131</v>
      </c>
      <c r="CA8" s="35">
        <f t="shared" ca="1" si="3"/>
        <v>164</v>
      </c>
      <c r="CB8" s="37">
        <f t="shared" si="1"/>
        <v>46131</v>
      </c>
      <c r="CC8" s="52">
        <f ca="1">CA8/BK8</f>
        <v>0.49101796407185627</v>
      </c>
      <c r="CD8" s="52">
        <f ca="1">CA8/BK8</f>
        <v>0.49101796407185627</v>
      </c>
      <c r="CE8" s="52">
        <f>+BU8/BT8</f>
        <v>0.36363636363636365</v>
      </c>
      <c r="CF8" s="52">
        <f>+BU8/BT8</f>
        <v>0.36363636363636365</v>
      </c>
    </row>
    <row r="9" spans="1:114" ht="15" customHeight="1" x14ac:dyDescent="0.25">
      <c r="A9" s="20" t="s">
        <v>182</v>
      </c>
      <c r="B9" s="21">
        <v>45678</v>
      </c>
      <c r="C9" s="22" t="s">
        <v>84</v>
      </c>
      <c r="D9" s="23">
        <v>53008375</v>
      </c>
      <c r="E9" s="22" t="s">
        <v>85</v>
      </c>
      <c r="F9" s="24" t="s">
        <v>183</v>
      </c>
      <c r="G9" s="22" t="s">
        <v>115</v>
      </c>
      <c r="H9" s="55" t="s">
        <v>184</v>
      </c>
      <c r="I9" s="22" t="s">
        <v>89</v>
      </c>
      <c r="J9" s="22" t="s">
        <v>89</v>
      </c>
      <c r="K9" s="27" t="s">
        <v>185</v>
      </c>
      <c r="L9" s="28" t="s">
        <v>186</v>
      </c>
      <c r="M9" s="22" t="s">
        <v>92</v>
      </c>
      <c r="N9" s="29" t="s">
        <v>93</v>
      </c>
      <c r="O9" s="30">
        <v>80101504</v>
      </c>
      <c r="P9" s="31">
        <v>81906000</v>
      </c>
      <c r="Q9" s="56" t="s">
        <v>187</v>
      </c>
      <c r="R9" s="56" t="s">
        <v>188</v>
      </c>
      <c r="S9" s="44" t="s">
        <v>135</v>
      </c>
      <c r="T9" s="34">
        <v>45678</v>
      </c>
      <c r="U9" s="35" t="s">
        <v>97</v>
      </c>
      <c r="V9" s="36" t="s">
        <v>98</v>
      </c>
      <c r="W9" s="37" t="s">
        <v>93</v>
      </c>
      <c r="X9" s="37" t="s">
        <v>93</v>
      </c>
      <c r="Y9" s="38">
        <v>899999162</v>
      </c>
      <c r="Z9" s="38">
        <v>4</v>
      </c>
      <c r="AA9" s="29" t="s">
        <v>99</v>
      </c>
      <c r="AB9" s="29" t="s">
        <v>100</v>
      </c>
      <c r="AC9" s="57" t="s">
        <v>189</v>
      </c>
      <c r="AD9" s="39">
        <v>0</v>
      </c>
      <c r="AE9" s="35" t="s">
        <v>93</v>
      </c>
      <c r="AF9" s="57" t="s">
        <v>189</v>
      </c>
      <c r="AG9" s="40" t="s">
        <v>93</v>
      </c>
      <c r="AH9" s="44" t="s">
        <v>190</v>
      </c>
      <c r="AI9" s="44" t="s">
        <v>190</v>
      </c>
      <c r="AJ9" s="42" t="s">
        <v>191</v>
      </c>
      <c r="AK9" s="40" t="s">
        <v>93</v>
      </c>
      <c r="AL9" s="40" t="s">
        <v>93</v>
      </c>
      <c r="AM9" s="40" t="s">
        <v>93</v>
      </c>
      <c r="AN9" s="40" t="s">
        <v>93</v>
      </c>
      <c r="AO9" s="40" t="s">
        <v>93</v>
      </c>
      <c r="AP9" s="40" t="s">
        <v>105</v>
      </c>
      <c r="AQ9" s="22" t="s">
        <v>106</v>
      </c>
      <c r="AR9" s="54">
        <v>45678</v>
      </c>
      <c r="AS9" s="44" t="s">
        <v>107</v>
      </c>
      <c r="AT9" s="30" t="s">
        <v>192</v>
      </c>
      <c r="AU9" s="45" t="s">
        <v>109</v>
      </c>
      <c r="AV9" s="29" t="s">
        <v>93</v>
      </c>
      <c r="AW9" s="29" t="s">
        <v>93</v>
      </c>
      <c r="AX9" s="29" t="s">
        <v>93</v>
      </c>
      <c r="AY9" s="29" t="s">
        <v>93</v>
      </c>
      <c r="AZ9" s="29" t="s">
        <v>93</v>
      </c>
      <c r="BA9" s="29" t="s">
        <v>93</v>
      </c>
      <c r="BB9" s="29" t="s">
        <v>100</v>
      </c>
      <c r="BC9" s="46">
        <v>39758531</v>
      </c>
      <c r="BD9" s="29" t="s">
        <v>93</v>
      </c>
      <c r="BE9" s="29" t="s">
        <v>93</v>
      </c>
      <c r="BF9" s="29" t="s">
        <v>93</v>
      </c>
      <c r="BG9" s="28" t="s">
        <v>193</v>
      </c>
      <c r="BH9" s="47">
        <v>45682</v>
      </c>
      <c r="BI9" s="32">
        <v>6016510420</v>
      </c>
      <c r="BJ9" s="48" t="s">
        <v>126</v>
      </c>
      <c r="BK9" s="35">
        <f t="shared" si="2"/>
        <v>328</v>
      </c>
      <c r="BL9" s="49">
        <v>0</v>
      </c>
      <c r="BM9" s="49">
        <v>0</v>
      </c>
      <c r="BN9" s="49">
        <v>0</v>
      </c>
      <c r="BO9" s="37"/>
      <c r="BP9" s="49">
        <v>0</v>
      </c>
      <c r="BQ9" s="37"/>
      <c r="BR9" s="49">
        <f t="shared" si="4"/>
        <v>0</v>
      </c>
      <c r="BS9" s="50">
        <v>0</v>
      </c>
      <c r="BT9" s="49">
        <f>P9+BR9-BS9</f>
        <v>81906000</v>
      </c>
      <c r="BU9" s="101">
        <v>29784000</v>
      </c>
      <c r="BV9" s="101">
        <f t="shared" si="5"/>
        <v>52122000</v>
      </c>
      <c r="BW9" s="40" t="s">
        <v>112</v>
      </c>
      <c r="BX9" s="51">
        <v>45678</v>
      </c>
      <c r="BY9" s="51">
        <v>46006</v>
      </c>
      <c r="BZ9" s="51">
        <f t="shared" si="0"/>
        <v>46126</v>
      </c>
      <c r="CA9" s="35">
        <f t="shared" ca="1" si="3"/>
        <v>163</v>
      </c>
      <c r="CB9" s="37">
        <f t="shared" si="1"/>
        <v>46126</v>
      </c>
      <c r="CC9" s="52">
        <f ca="1">CA9/BK9</f>
        <v>0.49695121951219512</v>
      </c>
      <c r="CD9" s="52">
        <f ca="1">CA9/BK9</f>
        <v>0.49695121951219512</v>
      </c>
      <c r="CE9" s="52">
        <f>+BU9/BT9</f>
        <v>0.36363636363636365</v>
      </c>
      <c r="CF9" s="52">
        <f>+BU9/BT9</f>
        <v>0.36363636363636365</v>
      </c>
    </row>
    <row r="10" spans="1:114" ht="15" customHeight="1" x14ac:dyDescent="0.25">
      <c r="A10" s="20" t="s">
        <v>194</v>
      </c>
      <c r="B10" s="21">
        <v>45678</v>
      </c>
      <c r="C10" s="22" t="s">
        <v>84</v>
      </c>
      <c r="D10" s="23">
        <v>53008375</v>
      </c>
      <c r="E10" s="22" t="s">
        <v>85</v>
      </c>
      <c r="F10" s="24" t="s">
        <v>86</v>
      </c>
      <c r="G10" s="28" t="s">
        <v>158</v>
      </c>
      <c r="H10" s="55" t="s">
        <v>195</v>
      </c>
      <c r="I10" s="22" t="s">
        <v>89</v>
      </c>
      <c r="J10" s="22" t="s">
        <v>89</v>
      </c>
      <c r="K10" s="27" t="s">
        <v>196</v>
      </c>
      <c r="L10" s="28" t="s">
        <v>197</v>
      </c>
      <c r="M10" s="22" t="s">
        <v>92</v>
      </c>
      <c r="N10" s="29" t="s">
        <v>93</v>
      </c>
      <c r="O10" s="30">
        <v>80101504</v>
      </c>
      <c r="P10" s="31">
        <v>65055584</v>
      </c>
      <c r="Q10" s="56" t="s">
        <v>198</v>
      </c>
      <c r="R10" s="56" t="s">
        <v>199</v>
      </c>
      <c r="S10" s="44" t="s">
        <v>135</v>
      </c>
      <c r="T10" s="34">
        <v>45678</v>
      </c>
      <c r="U10" s="35" t="s">
        <v>97</v>
      </c>
      <c r="V10" s="36" t="s">
        <v>98</v>
      </c>
      <c r="W10" s="37" t="s">
        <v>93</v>
      </c>
      <c r="X10" s="37" t="s">
        <v>93</v>
      </c>
      <c r="Y10" s="38">
        <v>899999162</v>
      </c>
      <c r="Z10" s="38">
        <v>4</v>
      </c>
      <c r="AA10" s="29" t="s">
        <v>99</v>
      </c>
      <c r="AB10" s="29" t="s">
        <v>100</v>
      </c>
      <c r="AC10" s="57" t="s">
        <v>200</v>
      </c>
      <c r="AD10" s="39">
        <v>0</v>
      </c>
      <c r="AE10" s="35" t="s">
        <v>93</v>
      </c>
      <c r="AF10" s="57" t="s">
        <v>200</v>
      </c>
      <c r="AG10" s="40" t="s">
        <v>93</v>
      </c>
      <c r="AH10" s="44" t="s">
        <v>201</v>
      </c>
      <c r="AI10" s="44" t="s">
        <v>201</v>
      </c>
      <c r="AJ10" s="42" t="s">
        <v>202</v>
      </c>
      <c r="AK10" s="40" t="s">
        <v>93</v>
      </c>
      <c r="AL10" s="40" t="s">
        <v>93</v>
      </c>
      <c r="AM10" s="40" t="s">
        <v>93</v>
      </c>
      <c r="AN10" s="40" t="s">
        <v>93</v>
      </c>
      <c r="AO10" s="40" t="s">
        <v>93</v>
      </c>
      <c r="AP10" s="40" t="s">
        <v>105</v>
      </c>
      <c r="AQ10" s="22" t="s">
        <v>106</v>
      </c>
      <c r="AR10" s="54">
        <v>45679</v>
      </c>
      <c r="AS10" s="44" t="s">
        <v>140</v>
      </c>
      <c r="AT10" s="30" t="s">
        <v>203</v>
      </c>
      <c r="AU10" s="45" t="s">
        <v>109</v>
      </c>
      <c r="AV10" s="29" t="s">
        <v>93</v>
      </c>
      <c r="AW10" s="29" t="s">
        <v>93</v>
      </c>
      <c r="AX10" s="29" t="s">
        <v>93</v>
      </c>
      <c r="AY10" s="29" t="s">
        <v>93</v>
      </c>
      <c r="AZ10" s="29" t="s">
        <v>93</v>
      </c>
      <c r="BA10" s="29" t="s">
        <v>93</v>
      </c>
      <c r="BB10" s="29" t="s">
        <v>100</v>
      </c>
      <c r="BC10" s="46">
        <v>52976628</v>
      </c>
      <c r="BD10" s="29" t="s">
        <v>93</v>
      </c>
      <c r="BE10" s="29" t="s">
        <v>93</v>
      </c>
      <c r="BF10" s="29" t="s">
        <v>93</v>
      </c>
      <c r="BG10" s="28" t="s">
        <v>204</v>
      </c>
      <c r="BH10" s="47">
        <v>45681</v>
      </c>
      <c r="BI10" s="32">
        <v>6016510420</v>
      </c>
      <c r="BJ10" s="48" t="s">
        <v>205</v>
      </c>
      <c r="BK10" s="35">
        <f t="shared" si="2"/>
        <v>328</v>
      </c>
      <c r="BL10" s="49">
        <v>0</v>
      </c>
      <c r="BM10" s="49">
        <v>0</v>
      </c>
      <c r="BN10" s="49">
        <v>0</v>
      </c>
      <c r="BO10" s="37"/>
      <c r="BP10" s="49">
        <v>0</v>
      </c>
      <c r="BQ10" s="37"/>
      <c r="BR10" s="49">
        <f t="shared" si="4"/>
        <v>0</v>
      </c>
      <c r="BS10" s="50">
        <v>0</v>
      </c>
      <c r="BT10" s="49">
        <f>P10+BR10-BS10</f>
        <v>65055584</v>
      </c>
      <c r="BU10" s="101">
        <v>23656576</v>
      </c>
      <c r="BV10" s="101">
        <f t="shared" si="5"/>
        <v>41399008</v>
      </c>
      <c r="BW10" s="40" t="s">
        <v>112</v>
      </c>
      <c r="BX10" s="51">
        <v>45678</v>
      </c>
      <c r="BY10" s="51">
        <v>46006</v>
      </c>
      <c r="BZ10" s="51">
        <f t="shared" si="0"/>
        <v>46126</v>
      </c>
      <c r="CA10" s="35">
        <f t="shared" ca="1" si="3"/>
        <v>163</v>
      </c>
      <c r="CB10" s="37">
        <f t="shared" si="1"/>
        <v>46126</v>
      </c>
      <c r="CC10" s="52">
        <f ca="1">CA10/BK10</f>
        <v>0.49695121951219512</v>
      </c>
      <c r="CD10" s="52">
        <f ca="1">CA10/BK10</f>
        <v>0.49695121951219512</v>
      </c>
      <c r="CE10" s="52">
        <f>+BU10/BT10</f>
        <v>0.36363636363636365</v>
      </c>
      <c r="CF10" s="52">
        <f>+BU10/BT10</f>
        <v>0.36363636363636365</v>
      </c>
    </row>
    <row r="11" spans="1:114" ht="15" customHeight="1" x14ac:dyDescent="0.25">
      <c r="A11" s="20" t="s">
        <v>206</v>
      </c>
      <c r="B11" s="21">
        <v>45678</v>
      </c>
      <c r="C11" s="22" t="s">
        <v>84</v>
      </c>
      <c r="D11" s="23">
        <v>53008375</v>
      </c>
      <c r="E11" s="22" t="s">
        <v>85</v>
      </c>
      <c r="F11" s="24" t="s">
        <v>114</v>
      </c>
      <c r="G11" s="22" t="s">
        <v>115</v>
      </c>
      <c r="H11" s="55" t="s">
        <v>207</v>
      </c>
      <c r="I11" s="22" t="s">
        <v>89</v>
      </c>
      <c r="J11" s="22" t="s">
        <v>89</v>
      </c>
      <c r="K11" s="27" t="s">
        <v>208</v>
      </c>
      <c r="L11" s="28" t="s">
        <v>209</v>
      </c>
      <c r="M11" s="22" t="s">
        <v>92</v>
      </c>
      <c r="N11" s="29" t="s">
        <v>93</v>
      </c>
      <c r="O11" s="30">
        <v>80101504</v>
      </c>
      <c r="P11" s="31">
        <v>81906000</v>
      </c>
      <c r="Q11" s="56">
        <v>6825</v>
      </c>
      <c r="R11" s="56" t="s">
        <v>210</v>
      </c>
      <c r="S11" s="44" t="s">
        <v>135</v>
      </c>
      <c r="T11" s="34">
        <v>45678</v>
      </c>
      <c r="U11" s="35" t="s">
        <v>97</v>
      </c>
      <c r="V11" s="36" t="s">
        <v>98</v>
      </c>
      <c r="W11" s="37" t="s">
        <v>93</v>
      </c>
      <c r="X11" s="37" t="s">
        <v>93</v>
      </c>
      <c r="Y11" s="38">
        <v>899999162</v>
      </c>
      <c r="Z11" s="38">
        <v>4</v>
      </c>
      <c r="AA11" s="29" t="s">
        <v>99</v>
      </c>
      <c r="AB11" s="29" t="s">
        <v>100</v>
      </c>
      <c r="AC11" s="57" t="s">
        <v>211</v>
      </c>
      <c r="AD11" s="39">
        <v>0</v>
      </c>
      <c r="AE11" s="35" t="s">
        <v>93</v>
      </c>
      <c r="AF11" s="57" t="s">
        <v>211</v>
      </c>
      <c r="AG11" s="40" t="s">
        <v>93</v>
      </c>
      <c r="AH11" s="44" t="s">
        <v>212</v>
      </c>
      <c r="AI11" s="44" t="s">
        <v>212</v>
      </c>
      <c r="AJ11" s="42" t="s">
        <v>213</v>
      </c>
      <c r="AK11" s="40" t="s">
        <v>93</v>
      </c>
      <c r="AL11" s="40" t="s">
        <v>93</v>
      </c>
      <c r="AM11" s="40" t="s">
        <v>93</v>
      </c>
      <c r="AN11" s="40" t="s">
        <v>93</v>
      </c>
      <c r="AO11" s="40" t="s">
        <v>93</v>
      </c>
      <c r="AP11" s="40" t="s">
        <v>105</v>
      </c>
      <c r="AQ11" s="22" t="s">
        <v>106</v>
      </c>
      <c r="AR11" s="54">
        <v>45678</v>
      </c>
      <c r="AS11" s="44" t="s">
        <v>140</v>
      </c>
      <c r="AT11" s="30" t="s">
        <v>214</v>
      </c>
      <c r="AU11" s="45" t="s">
        <v>109</v>
      </c>
      <c r="AV11" s="29" t="s">
        <v>93</v>
      </c>
      <c r="AW11" s="29" t="s">
        <v>93</v>
      </c>
      <c r="AX11" s="29" t="s">
        <v>93</v>
      </c>
      <c r="AY11" s="29" t="s">
        <v>93</v>
      </c>
      <c r="AZ11" s="29" t="s">
        <v>93</v>
      </c>
      <c r="BA11" s="29" t="s">
        <v>93</v>
      </c>
      <c r="BB11" s="29" t="s">
        <v>100</v>
      </c>
      <c r="BC11" s="46">
        <v>39758531</v>
      </c>
      <c r="BD11" s="29" t="s">
        <v>93</v>
      </c>
      <c r="BE11" s="29" t="s">
        <v>93</v>
      </c>
      <c r="BF11" s="29" t="s">
        <v>93</v>
      </c>
      <c r="BG11" s="28" t="s">
        <v>193</v>
      </c>
      <c r="BH11" s="47">
        <v>45695</v>
      </c>
      <c r="BI11" s="32">
        <v>6016510420</v>
      </c>
      <c r="BJ11" s="48" t="s">
        <v>126</v>
      </c>
      <c r="BK11" s="35">
        <f t="shared" si="2"/>
        <v>335</v>
      </c>
      <c r="BL11" s="49">
        <v>0</v>
      </c>
      <c r="BM11" s="49">
        <v>0</v>
      </c>
      <c r="BN11" s="49">
        <v>0</v>
      </c>
      <c r="BO11" s="37"/>
      <c r="BP11" s="49">
        <v>0</v>
      </c>
      <c r="BQ11" s="37"/>
      <c r="BR11" s="49">
        <f t="shared" si="4"/>
        <v>0</v>
      </c>
      <c r="BS11" s="50">
        <v>0</v>
      </c>
      <c r="BT11" s="49">
        <f>P11+BR11-BS11</f>
        <v>81906000</v>
      </c>
      <c r="BU11" s="101">
        <v>22338000</v>
      </c>
      <c r="BV11" s="101">
        <f t="shared" si="5"/>
        <v>59568000</v>
      </c>
      <c r="BW11" s="40" t="s">
        <v>112</v>
      </c>
      <c r="BX11" s="51">
        <v>45678</v>
      </c>
      <c r="BY11" s="51">
        <v>46013</v>
      </c>
      <c r="BZ11" s="51">
        <f t="shared" si="0"/>
        <v>46133</v>
      </c>
      <c r="CA11" s="35">
        <f t="shared" ca="1" si="3"/>
        <v>163</v>
      </c>
      <c r="CB11" s="37">
        <f t="shared" si="1"/>
        <v>46133</v>
      </c>
      <c r="CC11" s="52">
        <f ca="1">CA11/BK11</f>
        <v>0.48656716417910445</v>
      </c>
      <c r="CD11" s="52">
        <f ca="1">CA11/BK11</f>
        <v>0.48656716417910445</v>
      </c>
      <c r="CE11" s="52">
        <f>+BU11/BT11</f>
        <v>0.27272727272727271</v>
      </c>
      <c r="CF11" s="52">
        <f>+BU11/BT11</f>
        <v>0.27272727272727271</v>
      </c>
    </row>
    <row r="12" spans="1:114" ht="15" customHeight="1" x14ac:dyDescent="0.25">
      <c r="A12" s="20" t="s">
        <v>215</v>
      </c>
      <c r="B12" s="21">
        <v>45679</v>
      </c>
      <c r="C12" s="22" t="s">
        <v>84</v>
      </c>
      <c r="D12" s="23">
        <v>53008375</v>
      </c>
      <c r="E12" s="22" t="s">
        <v>85</v>
      </c>
      <c r="F12" s="24" t="s">
        <v>216</v>
      </c>
      <c r="G12" s="22" t="s">
        <v>115</v>
      </c>
      <c r="H12" s="55" t="s">
        <v>217</v>
      </c>
      <c r="I12" s="22" t="s">
        <v>89</v>
      </c>
      <c r="J12" s="22" t="s">
        <v>89</v>
      </c>
      <c r="K12" s="27" t="s">
        <v>218</v>
      </c>
      <c r="L12" s="28" t="s">
        <v>219</v>
      </c>
      <c r="M12" s="22" t="s">
        <v>92</v>
      </c>
      <c r="N12" s="29" t="s">
        <v>93</v>
      </c>
      <c r="O12" s="30">
        <v>80101504</v>
      </c>
      <c r="P12" s="31">
        <v>52122000</v>
      </c>
      <c r="Q12" s="56" t="s">
        <v>95</v>
      </c>
      <c r="R12" s="56" t="s">
        <v>220</v>
      </c>
      <c r="S12" s="44" t="s">
        <v>96</v>
      </c>
      <c r="T12" s="34">
        <v>45679</v>
      </c>
      <c r="U12" s="35" t="s">
        <v>97</v>
      </c>
      <c r="V12" s="36" t="s">
        <v>98</v>
      </c>
      <c r="W12" s="37" t="s">
        <v>93</v>
      </c>
      <c r="X12" s="37" t="s">
        <v>93</v>
      </c>
      <c r="Y12" s="38">
        <v>899999162</v>
      </c>
      <c r="Z12" s="38">
        <v>4</v>
      </c>
      <c r="AA12" s="29" t="s">
        <v>99</v>
      </c>
      <c r="AB12" s="29" t="s">
        <v>100</v>
      </c>
      <c r="AC12" s="57" t="s">
        <v>221</v>
      </c>
      <c r="AD12" s="39">
        <v>0</v>
      </c>
      <c r="AE12" s="35" t="s">
        <v>93</v>
      </c>
      <c r="AF12" s="57" t="s">
        <v>221</v>
      </c>
      <c r="AG12" s="40" t="s">
        <v>93</v>
      </c>
      <c r="AH12" s="44" t="s">
        <v>222</v>
      </c>
      <c r="AI12" s="44" t="s">
        <v>223</v>
      </c>
      <c r="AJ12" s="42" t="s">
        <v>224</v>
      </c>
      <c r="AK12" s="40" t="s">
        <v>93</v>
      </c>
      <c r="AL12" s="40" t="s">
        <v>93</v>
      </c>
      <c r="AM12" s="40" t="s">
        <v>93</v>
      </c>
      <c r="AN12" s="40" t="s">
        <v>93</v>
      </c>
      <c r="AO12" s="40" t="s">
        <v>93</v>
      </c>
      <c r="AP12" s="40" t="s">
        <v>105</v>
      </c>
      <c r="AQ12" s="22" t="s">
        <v>106</v>
      </c>
      <c r="AR12" s="54">
        <v>45679</v>
      </c>
      <c r="AS12" s="44" t="s">
        <v>225</v>
      </c>
      <c r="AT12" s="30">
        <v>4195874</v>
      </c>
      <c r="AU12" s="45" t="s">
        <v>109</v>
      </c>
      <c r="AV12" s="29" t="s">
        <v>93</v>
      </c>
      <c r="AW12" s="29" t="s">
        <v>93</v>
      </c>
      <c r="AX12" s="29" t="s">
        <v>93</v>
      </c>
      <c r="AY12" s="29" t="s">
        <v>93</v>
      </c>
      <c r="AZ12" s="29" t="s">
        <v>93</v>
      </c>
      <c r="BA12" s="29" t="s">
        <v>93</v>
      </c>
      <c r="BB12" s="29" t="s">
        <v>100</v>
      </c>
      <c r="BC12" s="46">
        <v>46668879</v>
      </c>
      <c r="BD12" s="29" t="s">
        <v>93</v>
      </c>
      <c r="BE12" s="29" t="s">
        <v>93</v>
      </c>
      <c r="BF12" s="29" t="s">
        <v>93</v>
      </c>
      <c r="BG12" s="28" t="s">
        <v>226</v>
      </c>
      <c r="BH12" s="47">
        <v>45681</v>
      </c>
      <c r="BI12" s="32">
        <v>6016510420</v>
      </c>
      <c r="BJ12" s="48" t="s">
        <v>227</v>
      </c>
      <c r="BK12" s="35">
        <f t="shared" si="2"/>
        <v>212</v>
      </c>
      <c r="BL12" s="49">
        <v>0</v>
      </c>
      <c r="BM12" s="49">
        <v>0</v>
      </c>
      <c r="BN12" s="49">
        <v>0</v>
      </c>
      <c r="BO12" s="37"/>
      <c r="BP12" s="49">
        <v>0</v>
      </c>
      <c r="BQ12" s="37"/>
      <c r="BR12" s="49">
        <f t="shared" si="4"/>
        <v>0</v>
      </c>
      <c r="BS12" s="50">
        <v>0</v>
      </c>
      <c r="BT12" s="49">
        <f>P12+BR12-BS12</f>
        <v>52122000</v>
      </c>
      <c r="BU12" s="101">
        <v>22338000</v>
      </c>
      <c r="BV12" s="101">
        <f t="shared" si="5"/>
        <v>29784000</v>
      </c>
      <c r="BW12" s="40" t="s">
        <v>112</v>
      </c>
      <c r="BX12" s="51">
        <v>45679</v>
      </c>
      <c r="BY12" s="51">
        <v>45891</v>
      </c>
      <c r="BZ12" s="51">
        <f t="shared" si="0"/>
        <v>46011</v>
      </c>
      <c r="CA12" s="35">
        <f t="shared" ca="1" si="3"/>
        <v>162</v>
      </c>
      <c r="CB12" s="37">
        <f t="shared" si="1"/>
        <v>46011</v>
      </c>
      <c r="CC12" s="52">
        <f ca="1">CA12/BK12</f>
        <v>0.76415094339622647</v>
      </c>
      <c r="CD12" s="52">
        <f ca="1">CA12/BK12</f>
        <v>0.76415094339622647</v>
      </c>
      <c r="CE12" s="52">
        <f>+BU12/BT12</f>
        <v>0.42857142857142855</v>
      </c>
      <c r="CF12" s="52">
        <f>+BU12/BT12</f>
        <v>0.42857142857142855</v>
      </c>
    </row>
    <row r="13" spans="1:114" ht="15" customHeight="1" x14ac:dyDescent="0.25">
      <c r="A13" s="20" t="s">
        <v>228</v>
      </c>
      <c r="B13" s="21">
        <v>45679</v>
      </c>
      <c r="C13" s="22" t="s">
        <v>84</v>
      </c>
      <c r="D13" s="23">
        <v>53008375</v>
      </c>
      <c r="E13" s="22" t="s">
        <v>85</v>
      </c>
      <c r="F13" s="24" t="s">
        <v>86</v>
      </c>
      <c r="G13" s="28" t="s">
        <v>158</v>
      </c>
      <c r="H13" s="55" t="s">
        <v>229</v>
      </c>
      <c r="I13" s="22" t="s">
        <v>89</v>
      </c>
      <c r="J13" s="22" t="s">
        <v>89</v>
      </c>
      <c r="K13" s="27" t="s">
        <v>230</v>
      </c>
      <c r="L13" s="28" t="s">
        <v>231</v>
      </c>
      <c r="M13" s="22" t="s">
        <v>92</v>
      </c>
      <c r="N13" s="29" t="s">
        <v>93</v>
      </c>
      <c r="O13" s="30">
        <v>80101504</v>
      </c>
      <c r="P13" s="31">
        <v>65055584</v>
      </c>
      <c r="Q13" s="56" t="s">
        <v>232</v>
      </c>
      <c r="R13" s="56" t="s">
        <v>233</v>
      </c>
      <c r="S13" s="44" t="s">
        <v>135</v>
      </c>
      <c r="T13" s="34">
        <v>45679</v>
      </c>
      <c r="U13" s="35" t="s">
        <v>97</v>
      </c>
      <c r="V13" s="36" t="s">
        <v>98</v>
      </c>
      <c r="W13" s="37" t="s">
        <v>93</v>
      </c>
      <c r="X13" s="37" t="s">
        <v>93</v>
      </c>
      <c r="Y13" s="38">
        <v>899999162</v>
      </c>
      <c r="Z13" s="38">
        <v>4</v>
      </c>
      <c r="AA13" s="29" t="s">
        <v>99</v>
      </c>
      <c r="AB13" s="29" t="s">
        <v>100</v>
      </c>
      <c r="AC13" s="57" t="s">
        <v>234</v>
      </c>
      <c r="AD13" s="39">
        <v>0</v>
      </c>
      <c r="AE13" s="35" t="s">
        <v>93</v>
      </c>
      <c r="AF13" s="57" t="s">
        <v>234</v>
      </c>
      <c r="AG13" s="40" t="s">
        <v>93</v>
      </c>
      <c r="AH13" s="44" t="s">
        <v>235</v>
      </c>
      <c r="AI13" s="44" t="s">
        <v>235</v>
      </c>
      <c r="AJ13" s="42" t="s">
        <v>236</v>
      </c>
      <c r="AK13" s="40" t="s">
        <v>93</v>
      </c>
      <c r="AL13" s="40" t="s">
        <v>93</v>
      </c>
      <c r="AM13" s="40" t="s">
        <v>93</v>
      </c>
      <c r="AN13" s="40" t="s">
        <v>93</v>
      </c>
      <c r="AO13" s="40" t="s">
        <v>93</v>
      </c>
      <c r="AP13" s="40" t="s">
        <v>105</v>
      </c>
      <c r="AQ13" s="22" t="s">
        <v>106</v>
      </c>
      <c r="AR13" s="54">
        <v>45679</v>
      </c>
      <c r="AS13" s="44" t="s">
        <v>107</v>
      </c>
      <c r="AT13" s="30" t="s">
        <v>237</v>
      </c>
      <c r="AU13" s="45" t="s">
        <v>109</v>
      </c>
      <c r="AV13" s="29" t="s">
        <v>93</v>
      </c>
      <c r="AW13" s="29" t="s">
        <v>93</v>
      </c>
      <c r="AX13" s="29" t="s">
        <v>93</v>
      </c>
      <c r="AY13" s="29" t="s">
        <v>93</v>
      </c>
      <c r="AZ13" s="29" t="s">
        <v>93</v>
      </c>
      <c r="BA13" s="29" t="s">
        <v>93</v>
      </c>
      <c r="BB13" s="29" t="s">
        <v>100</v>
      </c>
      <c r="BC13" s="46">
        <v>52967040</v>
      </c>
      <c r="BD13" s="29" t="s">
        <v>93</v>
      </c>
      <c r="BE13" s="29" t="s">
        <v>93</v>
      </c>
      <c r="BF13" s="29" t="s">
        <v>93</v>
      </c>
      <c r="BG13" s="28" t="s">
        <v>238</v>
      </c>
      <c r="BH13" s="47">
        <v>45681</v>
      </c>
      <c r="BI13" s="32">
        <v>6016510420</v>
      </c>
      <c r="BJ13" s="48" t="s">
        <v>239</v>
      </c>
      <c r="BK13" s="35">
        <f t="shared" si="2"/>
        <v>327</v>
      </c>
      <c r="BL13" s="49">
        <v>0</v>
      </c>
      <c r="BM13" s="49">
        <v>0</v>
      </c>
      <c r="BN13" s="49">
        <v>0</v>
      </c>
      <c r="BO13" s="37"/>
      <c r="BP13" s="49">
        <v>0</v>
      </c>
      <c r="BQ13" s="37"/>
      <c r="BR13" s="49">
        <f t="shared" si="4"/>
        <v>0</v>
      </c>
      <c r="BS13" s="50">
        <v>0</v>
      </c>
      <c r="BT13" s="49">
        <f>P13+BR13-BS13</f>
        <v>65055584</v>
      </c>
      <c r="BU13" s="101">
        <v>23656576</v>
      </c>
      <c r="BV13" s="101">
        <f t="shared" si="5"/>
        <v>41399008</v>
      </c>
      <c r="BW13" s="40" t="s">
        <v>112</v>
      </c>
      <c r="BX13" s="51">
        <v>45679</v>
      </c>
      <c r="BY13" s="51">
        <v>46006</v>
      </c>
      <c r="BZ13" s="51">
        <f t="shared" si="0"/>
        <v>46126</v>
      </c>
      <c r="CA13" s="35">
        <f t="shared" ca="1" si="3"/>
        <v>162</v>
      </c>
      <c r="CB13" s="37">
        <f t="shared" si="1"/>
        <v>46126</v>
      </c>
      <c r="CC13" s="52">
        <f ca="1">CA13/BK13</f>
        <v>0.49541284403669728</v>
      </c>
      <c r="CD13" s="52">
        <f ca="1">CA13/BK13</f>
        <v>0.49541284403669728</v>
      </c>
      <c r="CE13" s="52">
        <f>+BU13/BT13</f>
        <v>0.36363636363636365</v>
      </c>
      <c r="CF13" s="52">
        <f>+BU13/BT13</f>
        <v>0.36363636363636365</v>
      </c>
    </row>
    <row r="14" spans="1:114" ht="15" customHeight="1" x14ac:dyDescent="0.25">
      <c r="A14" s="20" t="s">
        <v>240</v>
      </c>
      <c r="B14" s="21">
        <v>45679</v>
      </c>
      <c r="C14" s="22" t="s">
        <v>84</v>
      </c>
      <c r="D14" s="23">
        <v>53008375</v>
      </c>
      <c r="E14" s="22" t="s">
        <v>85</v>
      </c>
      <c r="F14" s="24" t="s">
        <v>86</v>
      </c>
      <c r="G14" s="22" t="s">
        <v>115</v>
      </c>
      <c r="H14" s="55" t="s">
        <v>241</v>
      </c>
      <c r="I14" s="22" t="s">
        <v>89</v>
      </c>
      <c r="J14" s="22" t="s">
        <v>89</v>
      </c>
      <c r="K14" s="27" t="s">
        <v>242</v>
      </c>
      <c r="L14" s="28" t="s">
        <v>243</v>
      </c>
      <c r="M14" s="22" t="s">
        <v>92</v>
      </c>
      <c r="N14" s="29" t="s">
        <v>93</v>
      </c>
      <c r="O14" s="30">
        <v>80101504</v>
      </c>
      <c r="P14" s="31">
        <v>81906000</v>
      </c>
      <c r="Q14" s="56" t="s">
        <v>244</v>
      </c>
      <c r="R14" s="56" t="s">
        <v>245</v>
      </c>
      <c r="S14" s="44" t="s">
        <v>176</v>
      </c>
      <c r="T14" s="34">
        <v>45680</v>
      </c>
      <c r="U14" s="35" t="s">
        <v>97</v>
      </c>
      <c r="V14" s="36" t="s">
        <v>98</v>
      </c>
      <c r="W14" s="37" t="s">
        <v>93</v>
      </c>
      <c r="X14" s="37" t="s">
        <v>93</v>
      </c>
      <c r="Y14" s="38">
        <v>899999162</v>
      </c>
      <c r="Z14" s="38">
        <v>4</v>
      </c>
      <c r="AA14" s="29" t="s">
        <v>99</v>
      </c>
      <c r="AB14" s="29" t="s">
        <v>100</v>
      </c>
      <c r="AC14" s="57" t="s">
        <v>246</v>
      </c>
      <c r="AD14" s="39">
        <v>0</v>
      </c>
      <c r="AE14" s="35" t="s">
        <v>93</v>
      </c>
      <c r="AF14" s="57" t="s">
        <v>246</v>
      </c>
      <c r="AG14" s="40" t="s">
        <v>93</v>
      </c>
      <c r="AH14" s="44" t="s">
        <v>247</v>
      </c>
      <c r="AI14" s="44" t="s">
        <v>247</v>
      </c>
      <c r="AJ14" s="42" t="s">
        <v>248</v>
      </c>
      <c r="AK14" s="40" t="s">
        <v>93</v>
      </c>
      <c r="AL14" s="40" t="s">
        <v>93</v>
      </c>
      <c r="AM14" s="40" t="s">
        <v>93</v>
      </c>
      <c r="AN14" s="40" t="s">
        <v>93</v>
      </c>
      <c r="AO14" s="40" t="s">
        <v>93</v>
      </c>
      <c r="AP14" s="40" t="s">
        <v>105</v>
      </c>
      <c r="AQ14" s="22" t="s">
        <v>106</v>
      </c>
      <c r="AR14" s="54">
        <v>45680</v>
      </c>
      <c r="AS14" s="44" t="s">
        <v>140</v>
      </c>
      <c r="AT14" s="30" t="s">
        <v>249</v>
      </c>
      <c r="AU14" s="45" t="s">
        <v>109</v>
      </c>
      <c r="AV14" s="29" t="s">
        <v>93</v>
      </c>
      <c r="AW14" s="29" t="s">
        <v>93</v>
      </c>
      <c r="AX14" s="29" t="s">
        <v>93</v>
      </c>
      <c r="AY14" s="29" t="s">
        <v>93</v>
      </c>
      <c r="AZ14" s="29" t="s">
        <v>93</v>
      </c>
      <c r="BA14" s="29" t="s">
        <v>93</v>
      </c>
      <c r="BB14" s="29" t="s">
        <v>100</v>
      </c>
      <c r="BC14" s="46">
        <v>39758531</v>
      </c>
      <c r="BD14" s="29" t="s">
        <v>93</v>
      </c>
      <c r="BE14" s="29" t="s">
        <v>93</v>
      </c>
      <c r="BF14" s="29" t="s">
        <v>93</v>
      </c>
      <c r="BG14" s="28" t="s">
        <v>193</v>
      </c>
      <c r="BH14" s="47">
        <v>45680</v>
      </c>
      <c r="BI14" s="32">
        <v>6016510420</v>
      </c>
      <c r="BJ14" s="48" t="s">
        <v>126</v>
      </c>
      <c r="BK14" s="35">
        <f t="shared" si="2"/>
        <v>334</v>
      </c>
      <c r="BL14" s="49">
        <v>0</v>
      </c>
      <c r="BM14" s="49">
        <v>0</v>
      </c>
      <c r="BN14" s="49">
        <v>0</v>
      </c>
      <c r="BO14" s="37"/>
      <c r="BP14" s="49">
        <v>0</v>
      </c>
      <c r="BQ14" s="37"/>
      <c r="BR14" s="49">
        <f t="shared" si="4"/>
        <v>0</v>
      </c>
      <c r="BS14" s="50">
        <v>0</v>
      </c>
      <c r="BT14" s="49">
        <f>P14+BR14-BS14</f>
        <v>81906000</v>
      </c>
      <c r="BU14" s="101">
        <v>22338000</v>
      </c>
      <c r="BV14" s="101">
        <f t="shared" si="5"/>
        <v>59568000</v>
      </c>
      <c r="BW14" s="40" t="s">
        <v>112</v>
      </c>
      <c r="BX14" s="51">
        <v>45679</v>
      </c>
      <c r="BY14" s="51">
        <v>46013</v>
      </c>
      <c r="BZ14" s="51">
        <f t="shared" si="0"/>
        <v>46133</v>
      </c>
      <c r="CA14" s="35">
        <f t="shared" ca="1" si="3"/>
        <v>162</v>
      </c>
      <c r="CB14" s="37">
        <f t="shared" si="1"/>
        <v>46133</v>
      </c>
      <c r="CC14" s="52">
        <f ca="1">CA14/BK14</f>
        <v>0.48502994011976047</v>
      </c>
      <c r="CD14" s="52">
        <f ca="1">CA14/BK14</f>
        <v>0.48502994011976047</v>
      </c>
      <c r="CE14" s="52">
        <f>+BU14/BT14</f>
        <v>0.27272727272727271</v>
      </c>
      <c r="CF14" s="52">
        <f>+BU14/BT14</f>
        <v>0.27272727272727271</v>
      </c>
    </row>
    <row r="15" spans="1:114" ht="15" customHeight="1" x14ac:dyDescent="0.25">
      <c r="A15" s="20" t="s">
        <v>250</v>
      </c>
      <c r="B15" s="21">
        <v>45679</v>
      </c>
      <c r="C15" s="22" t="s">
        <v>84</v>
      </c>
      <c r="D15" s="23">
        <v>53008375</v>
      </c>
      <c r="E15" s="22" t="s">
        <v>85</v>
      </c>
      <c r="F15" s="24" t="s">
        <v>86</v>
      </c>
      <c r="G15" s="22" t="s">
        <v>115</v>
      </c>
      <c r="H15" s="55" t="s">
        <v>251</v>
      </c>
      <c r="I15" s="22" t="s">
        <v>89</v>
      </c>
      <c r="J15" s="22" t="s">
        <v>89</v>
      </c>
      <c r="K15" s="27" t="s">
        <v>252</v>
      </c>
      <c r="L15" s="28" t="s">
        <v>253</v>
      </c>
      <c r="M15" s="22" t="s">
        <v>92</v>
      </c>
      <c r="N15" s="29" t="s">
        <v>93</v>
      </c>
      <c r="O15" s="30">
        <v>80101504</v>
      </c>
      <c r="P15" s="31">
        <v>57794385</v>
      </c>
      <c r="Q15" s="56" t="s">
        <v>254</v>
      </c>
      <c r="R15" s="56" t="s">
        <v>255</v>
      </c>
      <c r="S15" s="44" t="s">
        <v>96</v>
      </c>
      <c r="T15" s="34">
        <v>45680</v>
      </c>
      <c r="U15" s="35" t="s">
        <v>97</v>
      </c>
      <c r="V15" s="36" t="s">
        <v>98</v>
      </c>
      <c r="W15" s="37" t="s">
        <v>93</v>
      </c>
      <c r="X15" s="37" t="s">
        <v>93</v>
      </c>
      <c r="Y15" s="38">
        <v>899999162</v>
      </c>
      <c r="Z15" s="38">
        <v>4</v>
      </c>
      <c r="AA15" s="29" t="s">
        <v>99</v>
      </c>
      <c r="AB15" s="29" t="s">
        <v>100</v>
      </c>
      <c r="AC15" s="57" t="s">
        <v>256</v>
      </c>
      <c r="AD15" s="39">
        <v>0</v>
      </c>
      <c r="AE15" s="35" t="s">
        <v>93</v>
      </c>
      <c r="AF15" s="57" t="s">
        <v>256</v>
      </c>
      <c r="AG15" s="40" t="s">
        <v>93</v>
      </c>
      <c r="AH15" s="44" t="s">
        <v>257</v>
      </c>
      <c r="AI15" s="44" t="s">
        <v>257</v>
      </c>
      <c r="AJ15" s="42" t="s">
        <v>258</v>
      </c>
      <c r="AK15" s="40" t="s">
        <v>93</v>
      </c>
      <c r="AL15" s="40" t="s">
        <v>93</v>
      </c>
      <c r="AM15" s="40" t="s">
        <v>93</v>
      </c>
      <c r="AN15" s="40" t="s">
        <v>93</v>
      </c>
      <c r="AO15" s="40" t="s">
        <v>93</v>
      </c>
      <c r="AP15" s="40" t="s">
        <v>105</v>
      </c>
      <c r="AQ15" s="22" t="s">
        <v>106</v>
      </c>
      <c r="AR15" s="54">
        <v>45680</v>
      </c>
      <c r="AS15" s="44" t="s">
        <v>225</v>
      </c>
      <c r="AT15" s="30">
        <v>4196418</v>
      </c>
      <c r="AU15" s="45" t="s">
        <v>109</v>
      </c>
      <c r="AV15" s="29" t="s">
        <v>93</v>
      </c>
      <c r="AW15" s="29" t="s">
        <v>93</v>
      </c>
      <c r="AX15" s="29" t="s">
        <v>93</v>
      </c>
      <c r="AY15" s="29" t="s">
        <v>93</v>
      </c>
      <c r="AZ15" s="29" t="s">
        <v>93</v>
      </c>
      <c r="BA15" s="29" t="s">
        <v>93</v>
      </c>
      <c r="BB15" s="29" t="s">
        <v>100</v>
      </c>
      <c r="BC15" s="46">
        <v>1136879541</v>
      </c>
      <c r="BD15" s="29" t="s">
        <v>93</v>
      </c>
      <c r="BE15" s="29" t="s">
        <v>93</v>
      </c>
      <c r="BF15" s="29" t="s">
        <v>93</v>
      </c>
      <c r="BG15" s="28" t="s">
        <v>259</v>
      </c>
      <c r="BH15" s="47">
        <v>45681</v>
      </c>
      <c r="BI15" s="32">
        <v>6016510420</v>
      </c>
      <c r="BJ15" s="48" t="s">
        <v>260</v>
      </c>
      <c r="BK15" s="35">
        <f t="shared" si="2"/>
        <v>331</v>
      </c>
      <c r="BL15" s="49">
        <v>0</v>
      </c>
      <c r="BM15" s="49">
        <v>0</v>
      </c>
      <c r="BN15" s="49">
        <v>0</v>
      </c>
      <c r="BO15" s="37"/>
      <c r="BP15" s="49">
        <v>0</v>
      </c>
      <c r="BQ15" s="37"/>
      <c r="BR15" s="49">
        <f t="shared" si="4"/>
        <v>0</v>
      </c>
      <c r="BS15" s="50">
        <v>0</v>
      </c>
      <c r="BT15" s="49">
        <f>P15+BR15-BS15</f>
        <v>57794385</v>
      </c>
      <c r="BU15" s="101">
        <v>21016140</v>
      </c>
      <c r="BV15" s="101">
        <f t="shared" si="5"/>
        <v>36778245</v>
      </c>
      <c r="BW15" s="40" t="s">
        <v>112</v>
      </c>
      <c r="BX15" s="51">
        <v>45679</v>
      </c>
      <c r="BY15" s="51">
        <v>46010</v>
      </c>
      <c r="BZ15" s="51">
        <f>+BY15+120</f>
        <v>46130</v>
      </c>
      <c r="CA15" s="35">
        <f t="shared" ca="1" si="3"/>
        <v>162</v>
      </c>
      <c r="CB15" s="37">
        <f t="shared" si="1"/>
        <v>46130</v>
      </c>
      <c r="CC15" s="52">
        <f ca="1">CA15/BK15</f>
        <v>0.48942598187311176</v>
      </c>
      <c r="CD15" s="52">
        <f ca="1">CA15/BK15</f>
        <v>0.48942598187311176</v>
      </c>
      <c r="CE15" s="52">
        <f>+BU15/BT15</f>
        <v>0.36363636363636365</v>
      </c>
      <c r="CF15" s="52">
        <f>+BU15/BT15</f>
        <v>0.36363636363636365</v>
      </c>
    </row>
    <row r="16" spans="1:114" ht="15" customHeight="1" x14ac:dyDescent="0.25">
      <c r="A16" s="20" t="s">
        <v>261</v>
      </c>
      <c r="B16" s="21">
        <v>45680</v>
      </c>
      <c r="C16" s="22" t="s">
        <v>84</v>
      </c>
      <c r="D16" s="23">
        <v>53008375</v>
      </c>
      <c r="E16" s="22" t="s">
        <v>85</v>
      </c>
      <c r="F16" s="24" t="s">
        <v>86</v>
      </c>
      <c r="G16" s="22" t="s">
        <v>115</v>
      </c>
      <c r="H16" s="55" t="s">
        <v>262</v>
      </c>
      <c r="I16" s="22" t="s">
        <v>89</v>
      </c>
      <c r="J16" s="22" t="s">
        <v>89</v>
      </c>
      <c r="K16" s="27" t="s">
        <v>263</v>
      </c>
      <c r="L16" s="28" t="s">
        <v>264</v>
      </c>
      <c r="M16" s="22" t="s">
        <v>92</v>
      </c>
      <c r="N16" s="29" t="s">
        <v>93</v>
      </c>
      <c r="O16" s="30">
        <v>80101504</v>
      </c>
      <c r="P16" s="31">
        <v>36619341</v>
      </c>
      <c r="Q16" s="56" t="s">
        <v>265</v>
      </c>
      <c r="R16" s="56" t="s">
        <v>266</v>
      </c>
      <c r="S16" s="44" t="s">
        <v>96</v>
      </c>
      <c r="T16" s="34">
        <v>45684</v>
      </c>
      <c r="U16" s="35" t="s">
        <v>97</v>
      </c>
      <c r="V16" s="36" t="s">
        <v>98</v>
      </c>
      <c r="W16" s="37" t="s">
        <v>93</v>
      </c>
      <c r="X16" s="37" t="s">
        <v>93</v>
      </c>
      <c r="Y16" s="38">
        <v>899999162</v>
      </c>
      <c r="Z16" s="38">
        <v>4</v>
      </c>
      <c r="AA16" s="29" t="s">
        <v>99</v>
      </c>
      <c r="AB16" s="29" t="s">
        <v>100</v>
      </c>
      <c r="AC16" s="57" t="s">
        <v>267</v>
      </c>
      <c r="AD16" s="39">
        <v>0</v>
      </c>
      <c r="AE16" s="35" t="s">
        <v>93</v>
      </c>
      <c r="AF16" s="57" t="s">
        <v>267</v>
      </c>
      <c r="AG16" s="40" t="s">
        <v>93</v>
      </c>
      <c r="AH16" s="44" t="s">
        <v>268</v>
      </c>
      <c r="AI16" s="44" t="s">
        <v>268</v>
      </c>
      <c r="AJ16" s="42" t="s">
        <v>269</v>
      </c>
      <c r="AK16" s="40" t="s">
        <v>93</v>
      </c>
      <c r="AL16" s="40" t="s">
        <v>93</v>
      </c>
      <c r="AM16" s="40" t="s">
        <v>93</v>
      </c>
      <c r="AN16" s="40" t="s">
        <v>93</v>
      </c>
      <c r="AO16" s="40" t="s">
        <v>93</v>
      </c>
      <c r="AP16" s="40" t="s">
        <v>105</v>
      </c>
      <c r="AQ16" s="22" t="s">
        <v>106</v>
      </c>
      <c r="AR16" s="54">
        <v>45681</v>
      </c>
      <c r="AS16" s="44" t="s">
        <v>140</v>
      </c>
      <c r="AT16" s="30" t="s">
        <v>270</v>
      </c>
      <c r="AU16" s="45" t="s">
        <v>109</v>
      </c>
      <c r="AV16" s="29" t="s">
        <v>93</v>
      </c>
      <c r="AW16" s="29" t="s">
        <v>93</v>
      </c>
      <c r="AX16" s="29" t="s">
        <v>93</v>
      </c>
      <c r="AY16" s="29" t="s">
        <v>93</v>
      </c>
      <c r="AZ16" s="29" t="s">
        <v>93</v>
      </c>
      <c r="BA16" s="29" t="s">
        <v>93</v>
      </c>
      <c r="BB16" s="29" t="s">
        <v>100</v>
      </c>
      <c r="BC16" s="57">
        <v>79876040</v>
      </c>
      <c r="BD16" s="29" t="s">
        <v>93</v>
      </c>
      <c r="BE16" s="29" t="s">
        <v>93</v>
      </c>
      <c r="BF16" s="29" t="s">
        <v>93</v>
      </c>
      <c r="BG16" s="28" t="s">
        <v>271</v>
      </c>
      <c r="BH16" s="47">
        <v>45698</v>
      </c>
      <c r="BI16" s="32">
        <v>6016510420</v>
      </c>
      <c r="BJ16" s="48" t="s">
        <v>272</v>
      </c>
      <c r="BK16" s="35">
        <f t="shared" si="2"/>
        <v>342</v>
      </c>
      <c r="BL16" s="49">
        <v>0</v>
      </c>
      <c r="BM16" s="49">
        <v>0</v>
      </c>
      <c r="BN16" s="49">
        <v>0</v>
      </c>
      <c r="BO16" s="37"/>
      <c r="BP16" s="49">
        <v>0</v>
      </c>
      <c r="BQ16" s="37"/>
      <c r="BR16" s="49">
        <f t="shared" si="4"/>
        <v>0</v>
      </c>
      <c r="BS16" s="50">
        <v>0</v>
      </c>
      <c r="BT16" s="49">
        <f>P16+BR16-BS16</f>
        <v>36619341</v>
      </c>
      <c r="BU16" s="101">
        <v>9987093</v>
      </c>
      <c r="BV16" s="101">
        <f t="shared" si="5"/>
        <v>26632248</v>
      </c>
      <c r="BW16" s="40" t="s">
        <v>112</v>
      </c>
      <c r="BX16" s="51">
        <v>45680</v>
      </c>
      <c r="BY16" s="51">
        <v>46022</v>
      </c>
      <c r="BZ16" s="51">
        <f t="shared" ref="BZ16:BZ82" si="6">+BY16+120</f>
        <v>46142</v>
      </c>
      <c r="CA16" s="35">
        <f t="shared" ca="1" si="3"/>
        <v>161</v>
      </c>
      <c r="CB16" s="37">
        <f t="shared" si="1"/>
        <v>46142</v>
      </c>
      <c r="CC16" s="52">
        <f ca="1">CA16/BK16</f>
        <v>0.47076023391812866</v>
      </c>
      <c r="CD16" s="52">
        <f ca="1">CA16/BK16</f>
        <v>0.47076023391812866</v>
      </c>
      <c r="CE16" s="52">
        <f>+BU16/BT16</f>
        <v>0.27272727272727271</v>
      </c>
      <c r="CF16" s="52">
        <f>+BU16/BT16</f>
        <v>0.27272727272727271</v>
      </c>
    </row>
    <row r="17" spans="1:114" ht="15" customHeight="1" x14ac:dyDescent="0.25">
      <c r="A17" s="20" t="s">
        <v>273</v>
      </c>
      <c r="B17" s="21">
        <v>45680</v>
      </c>
      <c r="C17" s="22" t="s">
        <v>84</v>
      </c>
      <c r="D17" s="23">
        <v>53008375</v>
      </c>
      <c r="E17" s="22" t="s">
        <v>85</v>
      </c>
      <c r="F17" s="24" t="s">
        <v>86</v>
      </c>
      <c r="G17" s="28" t="s">
        <v>274</v>
      </c>
      <c r="H17" s="55" t="s">
        <v>275</v>
      </c>
      <c r="I17" s="22" t="s">
        <v>89</v>
      </c>
      <c r="J17" s="22" t="s">
        <v>89</v>
      </c>
      <c r="K17" s="27" t="s">
        <v>276</v>
      </c>
      <c r="L17" s="28" t="s">
        <v>277</v>
      </c>
      <c r="M17" s="22" t="s">
        <v>92</v>
      </c>
      <c r="N17" s="29" t="s">
        <v>93</v>
      </c>
      <c r="O17" s="30">
        <v>80101504</v>
      </c>
      <c r="P17" s="31">
        <v>82367098</v>
      </c>
      <c r="Q17" s="56">
        <v>5225</v>
      </c>
      <c r="R17" s="56" t="s">
        <v>278</v>
      </c>
      <c r="S17" s="44" t="s">
        <v>135</v>
      </c>
      <c r="T17" s="34">
        <v>45681</v>
      </c>
      <c r="U17" s="35" t="s">
        <v>97</v>
      </c>
      <c r="V17" s="36" t="s">
        <v>98</v>
      </c>
      <c r="W17" s="37" t="s">
        <v>93</v>
      </c>
      <c r="X17" s="37" t="s">
        <v>93</v>
      </c>
      <c r="Y17" s="38">
        <v>899999162</v>
      </c>
      <c r="Z17" s="38">
        <v>4</v>
      </c>
      <c r="AA17" s="29" t="s">
        <v>99</v>
      </c>
      <c r="AB17" s="29" t="s">
        <v>100</v>
      </c>
      <c r="AC17" s="57" t="s">
        <v>279</v>
      </c>
      <c r="AD17" s="39">
        <v>0</v>
      </c>
      <c r="AE17" s="35" t="s">
        <v>93</v>
      </c>
      <c r="AF17" s="57" t="s">
        <v>279</v>
      </c>
      <c r="AG17" s="40" t="s">
        <v>93</v>
      </c>
      <c r="AH17" s="44" t="s">
        <v>280</v>
      </c>
      <c r="AI17" s="44" t="s">
        <v>280</v>
      </c>
      <c r="AJ17" s="42" t="s">
        <v>281</v>
      </c>
      <c r="AK17" s="40" t="s">
        <v>93</v>
      </c>
      <c r="AL17" s="40" t="s">
        <v>93</v>
      </c>
      <c r="AM17" s="40" t="s">
        <v>93</v>
      </c>
      <c r="AN17" s="40" t="s">
        <v>93</v>
      </c>
      <c r="AO17" s="40" t="s">
        <v>93</v>
      </c>
      <c r="AP17" s="40" t="s">
        <v>105</v>
      </c>
      <c r="AQ17" s="22" t="s">
        <v>106</v>
      </c>
      <c r="AR17" s="54">
        <v>45680</v>
      </c>
      <c r="AS17" s="44" t="s">
        <v>107</v>
      </c>
      <c r="AT17" s="30" t="s">
        <v>282</v>
      </c>
      <c r="AU17" s="45" t="s">
        <v>109</v>
      </c>
      <c r="AV17" s="29" t="s">
        <v>93</v>
      </c>
      <c r="AW17" s="29" t="s">
        <v>93</v>
      </c>
      <c r="AX17" s="29" t="s">
        <v>93</v>
      </c>
      <c r="AY17" s="29" t="s">
        <v>93</v>
      </c>
      <c r="AZ17" s="29" t="s">
        <v>93</v>
      </c>
      <c r="BA17" s="29" t="s">
        <v>93</v>
      </c>
      <c r="BB17" s="29" t="s">
        <v>100</v>
      </c>
      <c r="BC17" s="57">
        <v>52935931</v>
      </c>
      <c r="BD17" s="29" t="s">
        <v>93</v>
      </c>
      <c r="BE17" s="29" t="s">
        <v>93</v>
      </c>
      <c r="BF17" s="29" t="s">
        <v>93</v>
      </c>
      <c r="BG17" s="28" t="s">
        <v>283</v>
      </c>
      <c r="BH17" s="47">
        <v>45684</v>
      </c>
      <c r="BI17" s="32">
        <v>6016510420</v>
      </c>
      <c r="BJ17" s="48" t="s">
        <v>284</v>
      </c>
      <c r="BK17" s="35">
        <f t="shared" si="2"/>
        <v>326</v>
      </c>
      <c r="BL17" s="49">
        <v>0</v>
      </c>
      <c r="BM17" s="49">
        <v>0</v>
      </c>
      <c r="BN17" s="49">
        <v>0</v>
      </c>
      <c r="BO17" s="37"/>
      <c r="BP17" s="49">
        <v>0</v>
      </c>
      <c r="BQ17" s="37"/>
      <c r="BR17" s="49">
        <f t="shared" si="4"/>
        <v>0</v>
      </c>
      <c r="BS17" s="50">
        <v>0</v>
      </c>
      <c r="BT17" s="49">
        <f>P17+BR17-BS17</f>
        <v>82367098</v>
      </c>
      <c r="BU17" s="101">
        <v>29951672</v>
      </c>
      <c r="BV17" s="101">
        <f t="shared" si="5"/>
        <v>52415426</v>
      </c>
      <c r="BW17" s="40" t="s">
        <v>112</v>
      </c>
      <c r="BX17" s="51">
        <v>45680</v>
      </c>
      <c r="BY17" s="51">
        <v>46006</v>
      </c>
      <c r="BZ17" s="51">
        <f t="shared" si="6"/>
        <v>46126</v>
      </c>
      <c r="CA17" s="35">
        <f t="shared" ca="1" si="3"/>
        <v>161</v>
      </c>
      <c r="CB17" s="37">
        <f t="shared" si="1"/>
        <v>46126</v>
      </c>
      <c r="CC17" s="52">
        <f ca="1">CA17/BK17</f>
        <v>0.49386503067484661</v>
      </c>
      <c r="CD17" s="52">
        <f ca="1">CA17/BK17</f>
        <v>0.49386503067484661</v>
      </c>
      <c r="CE17" s="52">
        <f>+BU17/BT17</f>
        <v>0.36363636363636365</v>
      </c>
      <c r="CF17" s="52">
        <f>+BU17/BT17</f>
        <v>0.36363636363636365</v>
      </c>
    </row>
    <row r="18" spans="1:114" ht="15" customHeight="1" x14ac:dyDescent="0.25">
      <c r="A18" s="20" t="s">
        <v>285</v>
      </c>
      <c r="B18" s="21">
        <v>45680</v>
      </c>
      <c r="C18" s="22" t="s">
        <v>84</v>
      </c>
      <c r="D18" s="23">
        <v>53008375</v>
      </c>
      <c r="E18" s="22" t="s">
        <v>85</v>
      </c>
      <c r="F18" s="24" t="s">
        <v>86</v>
      </c>
      <c r="G18" s="22" t="s">
        <v>115</v>
      </c>
      <c r="H18" s="55" t="s">
        <v>286</v>
      </c>
      <c r="I18" s="22" t="s">
        <v>89</v>
      </c>
      <c r="J18" s="22" t="s">
        <v>89</v>
      </c>
      <c r="K18" s="27" t="s">
        <v>287</v>
      </c>
      <c r="L18" s="28" t="s">
        <v>288</v>
      </c>
      <c r="M18" s="22" t="s">
        <v>92</v>
      </c>
      <c r="N18" s="29" t="s">
        <v>93</v>
      </c>
      <c r="O18" s="30">
        <v>80101504</v>
      </c>
      <c r="P18" s="31">
        <v>57794388.960000001</v>
      </c>
      <c r="Q18" s="56" t="s">
        <v>289</v>
      </c>
      <c r="R18" s="56" t="s">
        <v>290</v>
      </c>
      <c r="S18" s="44" t="s">
        <v>96</v>
      </c>
      <c r="T18" s="34">
        <v>45681</v>
      </c>
      <c r="U18" s="35" t="s">
        <v>97</v>
      </c>
      <c r="V18" s="36" t="s">
        <v>98</v>
      </c>
      <c r="W18" s="37" t="s">
        <v>93</v>
      </c>
      <c r="X18" s="37" t="s">
        <v>93</v>
      </c>
      <c r="Y18" s="38">
        <v>899999162</v>
      </c>
      <c r="Z18" s="38">
        <v>4</v>
      </c>
      <c r="AA18" s="29" t="s">
        <v>99</v>
      </c>
      <c r="AB18" s="29" t="s">
        <v>100</v>
      </c>
      <c r="AC18" s="57" t="s">
        <v>291</v>
      </c>
      <c r="AD18" s="39">
        <v>0</v>
      </c>
      <c r="AE18" s="35" t="s">
        <v>93</v>
      </c>
      <c r="AF18" s="57" t="s">
        <v>291</v>
      </c>
      <c r="AG18" s="40" t="s">
        <v>93</v>
      </c>
      <c r="AH18" s="44" t="s">
        <v>292</v>
      </c>
      <c r="AI18" s="44" t="s">
        <v>292</v>
      </c>
      <c r="AJ18" s="42" t="s">
        <v>293</v>
      </c>
      <c r="AK18" s="40" t="s">
        <v>93</v>
      </c>
      <c r="AL18" s="40" t="s">
        <v>93</v>
      </c>
      <c r="AM18" s="40" t="s">
        <v>93</v>
      </c>
      <c r="AN18" s="40" t="s">
        <v>93</v>
      </c>
      <c r="AO18" s="40" t="s">
        <v>93</v>
      </c>
      <c r="AP18" s="40" t="s">
        <v>105</v>
      </c>
      <c r="AQ18" s="22" t="s">
        <v>106</v>
      </c>
      <c r="AR18" s="54">
        <v>45681</v>
      </c>
      <c r="AS18" s="44" t="s">
        <v>140</v>
      </c>
      <c r="AT18" s="30" t="s">
        <v>294</v>
      </c>
      <c r="AU18" s="45" t="s">
        <v>109</v>
      </c>
      <c r="AV18" s="29" t="s">
        <v>93</v>
      </c>
      <c r="AW18" s="29" t="s">
        <v>93</v>
      </c>
      <c r="AX18" s="29" t="s">
        <v>93</v>
      </c>
      <c r="AY18" s="29" t="s">
        <v>93</v>
      </c>
      <c r="AZ18" s="29" t="s">
        <v>93</v>
      </c>
      <c r="BA18" s="29" t="s">
        <v>93</v>
      </c>
      <c r="BB18" s="29" t="s">
        <v>100</v>
      </c>
      <c r="BC18" s="57">
        <v>52482556</v>
      </c>
      <c r="BD18" s="29" t="s">
        <v>93</v>
      </c>
      <c r="BE18" s="29" t="s">
        <v>93</v>
      </c>
      <c r="BF18" s="29" t="s">
        <v>93</v>
      </c>
      <c r="BG18" s="28" t="s">
        <v>295</v>
      </c>
      <c r="BH18" s="47">
        <v>45684</v>
      </c>
      <c r="BI18" s="32">
        <v>6016510420</v>
      </c>
      <c r="BJ18" s="48" t="s">
        <v>296</v>
      </c>
      <c r="BK18" s="35">
        <f t="shared" si="2"/>
        <v>326</v>
      </c>
      <c r="BL18" s="49">
        <v>0</v>
      </c>
      <c r="BM18" s="49">
        <v>0</v>
      </c>
      <c r="BN18" s="49">
        <v>0</v>
      </c>
      <c r="BO18" s="37"/>
      <c r="BP18" s="49">
        <v>0</v>
      </c>
      <c r="BQ18" s="37"/>
      <c r="BR18" s="49">
        <f t="shared" si="4"/>
        <v>0</v>
      </c>
      <c r="BS18" s="50">
        <v>0</v>
      </c>
      <c r="BT18" s="49">
        <f>P18+BR18-BS18</f>
        <v>57794388.960000001</v>
      </c>
      <c r="BU18" s="101">
        <v>15762106.079999998</v>
      </c>
      <c r="BV18" s="101">
        <f t="shared" si="5"/>
        <v>42032282.880000003</v>
      </c>
      <c r="BW18" s="40" t="s">
        <v>112</v>
      </c>
      <c r="BX18" s="51">
        <v>45680</v>
      </c>
      <c r="BY18" s="51">
        <v>46006</v>
      </c>
      <c r="BZ18" s="51">
        <f t="shared" si="6"/>
        <v>46126</v>
      </c>
      <c r="CA18" s="35">
        <f t="shared" ca="1" si="3"/>
        <v>161</v>
      </c>
      <c r="CB18" s="37">
        <f t="shared" si="1"/>
        <v>46126</v>
      </c>
      <c r="CC18" s="52">
        <f ca="1">CA18/BK18</f>
        <v>0.49386503067484661</v>
      </c>
      <c r="CD18" s="52">
        <f ca="1">CA18/BK18</f>
        <v>0.49386503067484661</v>
      </c>
      <c r="CE18" s="52">
        <f>+BU18/BT18</f>
        <v>0.27272727272727271</v>
      </c>
      <c r="CF18" s="52">
        <f>+BU18/BT18</f>
        <v>0.27272727272727271</v>
      </c>
    </row>
    <row r="19" spans="1:114" ht="15" customHeight="1" x14ac:dyDescent="0.25">
      <c r="A19" s="20" t="s">
        <v>297</v>
      </c>
      <c r="B19" s="21">
        <v>45681</v>
      </c>
      <c r="C19" s="22" t="s">
        <v>84</v>
      </c>
      <c r="D19" s="23">
        <v>53008375</v>
      </c>
      <c r="E19" s="22" t="s">
        <v>85</v>
      </c>
      <c r="F19" s="24" t="s">
        <v>86</v>
      </c>
      <c r="G19" s="28" t="s">
        <v>158</v>
      </c>
      <c r="H19" s="55" t="s">
        <v>298</v>
      </c>
      <c r="I19" s="22" t="s">
        <v>89</v>
      </c>
      <c r="J19" s="22" t="s">
        <v>89</v>
      </c>
      <c r="K19" s="27" t="s">
        <v>299</v>
      </c>
      <c r="L19" s="28" t="s">
        <v>300</v>
      </c>
      <c r="M19" s="22" t="s">
        <v>92</v>
      </c>
      <c r="N19" s="29" t="s">
        <v>93</v>
      </c>
      <c r="O19" s="30">
        <v>80101504</v>
      </c>
      <c r="P19" s="31">
        <v>52216758</v>
      </c>
      <c r="Q19" s="56" t="s">
        <v>301</v>
      </c>
      <c r="R19" s="56" t="s">
        <v>302</v>
      </c>
      <c r="S19" s="44" t="s">
        <v>303</v>
      </c>
      <c r="T19" s="34">
        <v>45681</v>
      </c>
      <c r="U19" s="35" t="s">
        <v>97</v>
      </c>
      <c r="V19" s="36" t="s">
        <v>98</v>
      </c>
      <c r="W19" s="37" t="s">
        <v>93</v>
      </c>
      <c r="X19" s="37" t="s">
        <v>93</v>
      </c>
      <c r="Y19" s="38">
        <v>899999162</v>
      </c>
      <c r="Z19" s="38">
        <v>4</v>
      </c>
      <c r="AA19" s="29" t="s">
        <v>99</v>
      </c>
      <c r="AB19" s="29" t="s">
        <v>100</v>
      </c>
      <c r="AC19" s="57" t="s">
        <v>304</v>
      </c>
      <c r="AD19" s="39">
        <v>0</v>
      </c>
      <c r="AE19" s="35" t="s">
        <v>93</v>
      </c>
      <c r="AF19" s="57" t="s">
        <v>304</v>
      </c>
      <c r="AG19" s="40" t="s">
        <v>93</v>
      </c>
      <c r="AH19" s="44" t="s">
        <v>305</v>
      </c>
      <c r="AI19" s="44" t="s">
        <v>305</v>
      </c>
      <c r="AJ19" s="42" t="s">
        <v>306</v>
      </c>
      <c r="AK19" s="40" t="s">
        <v>93</v>
      </c>
      <c r="AL19" s="40" t="s">
        <v>93</v>
      </c>
      <c r="AM19" s="40" t="s">
        <v>93</v>
      </c>
      <c r="AN19" s="40" t="s">
        <v>93</v>
      </c>
      <c r="AO19" s="40" t="s">
        <v>93</v>
      </c>
      <c r="AP19" s="40" t="s">
        <v>105</v>
      </c>
      <c r="AQ19" s="22" t="s">
        <v>106</v>
      </c>
      <c r="AR19" s="54">
        <v>45681</v>
      </c>
      <c r="AS19" s="44" t="s">
        <v>140</v>
      </c>
      <c r="AT19" s="30" t="s">
        <v>307</v>
      </c>
      <c r="AU19" s="45" t="s">
        <v>109</v>
      </c>
      <c r="AV19" s="29" t="s">
        <v>93</v>
      </c>
      <c r="AW19" s="29" t="s">
        <v>93</v>
      </c>
      <c r="AX19" s="29" t="s">
        <v>93</v>
      </c>
      <c r="AY19" s="29" t="s">
        <v>93</v>
      </c>
      <c r="AZ19" s="29" t="s">
        <v>93</v>
      </c>
      <c r="BA19" s="29" t="s">
        <v>93</v>
      </c>
      <c r="BB19" s="29" t="s">
        <v>100</v>
      </c>
      <c r="BC19" s="57">
        <v>52482556</v>
      </c>
      <c r="BD19" s="29" t="s">
        <v>93</v>
      </c>
      <c r="BE19" s="29" t="s">
        <v>93</v>
      </c>
      <c r="BF19" s="29" t="s">
        <v>93</v>
      </c>
      <c r="BG19" s="28" t="s">
        <v>295</v>
      </c>
      <c r="BH19" s="47">
        <v>45684</v>
      </c>
      <c r="BI19" s="32">
        <v>6016510420</v>
      </c>
      <c r="BJ19" s="48" t="s">
        <v>296</v>
      </c>
      <c r="BK19" s="35">
        <f t="shared" si="2"/>
        <v>325</v>
      </c>
      <c r="BL19" s="49">
        <v>0</v>
      </c>
      <c r="BM19" s="49">
        <v>0</v>
      </c>
      <c r="BN19" s="49">
        <v>0</v>
      </c>
      <c r="BO19" s="37"/>
      <c r="BP19" s="49">
        <v>0</v>
      </c>
      <c r="BQ19" s="37"/>
      <c r="BR19" s="49">
        <f t="shared" si="4"/>
        <v>0</v>
      </c>
      <c r="BS19" s="50">
        <v>0</v>
      </c>
      <c r="BT19" s="49">
        <f>P19+BR19-BS19</f>
        <v>52216758</v>
      </c>
      <c r="BU19" s="101">
        <v>18987912</v>
      </c>
      <c r="BV19" s="101">
        <f t="shared" si="5"/>
        <v>33228846</v>
      </c>
      <c r="BW19" s="40" t="s">
        <v>112</v>
      </c>
      <c r="BX19" s="51">
        <v>45681</v>
      </c>
      <c r="BY19" s="51">
        <v>46006</v>
      </c>
      <c r="BZ19" s="51">
        <f t="shared" si="6"/>
        <v>46126</v>
      </c>
      <c r="CA19" s="35">
        <f t="shared" ca="1" si="3"/>
        <v>160</v>
      </c>
      <c r="CB19" s="37">
        <f t="shared" si="1"/>
        <v>46126</v>
      </c>
      <c r="CC19" s="52">
        <f ca="1">CA19/BK19</f>
        <v>0.49230769230769234</v>
      </c>
      <c r="CD19" s="52">
        <f ca="1">CA19/BK19</f>
        <v>0.49230769230769234</v>
      </c>
      <c r="CE19" s="52">
        <f>+BU19/BT19</f>
        <v>0.36363636363636365</v>
      </c>
      <c r="CF19" s="52">
        <f>+BU19/BT19</f>
        <v>0.36363636363636365</v>
      </c>
    </row>
    <row r="20" spans="1:114" ht="15" customHeight="1" x14ac:dyDescent="0.25">
      <c r="A20" s="20" t="s">
        <v>308</v>
      </c>
      <c r="B20" s="21">
        <v>45681</v>
      </c>
      <c r="C20" s="22" t="s">
        <v>84</v>
      </c>
      <c r="D20" s="23">
        <v>53008375</v>
      </c>
      <c r="E20" s="22" t="s">
        <v>85</v>
      </c>
      <c r="F20" s="24" t="s">
        <v>86</v>
      </c>
      <c r="G20" s="22" t="s">
        <v>115</v>
      </c>
      <c r="H20" s="55" t="s">
        <v>309</v>
      </c>
      <c r="I20" s="22" t="s">
        <v>89</v>
      </c>
      <c r="J20" s="22" t="s">
        <v>89</v>
      </c>
      <c r="K20" s="27" t="s">
        <v>310</v>
      </c>
      <c r="L20" s="28" t="s">
        <v>311</v>
      </c>
      <c r="M20" s="22" t="s">
        <v>92</v>
      </c>
      <c r="N20" s="29" t="s">
        <v>93</v>
      </c>
      <c r="O20" s="30">
        <v>80101504</v>
      </c>
      <c r="P20" s="31">
        <v>63625309</v>
      </c>
      <c r="Q20" s="56" t="s">
        <v>120</v>
      </c>
      <c r="R20" s="56" t="s">
        <v>312</v>
      </c>
      <c r="S20" s="44" t="s">
        <v>96</v>
      </c>
      <c r="T20" s="34">
        <v>45681</v>
      </c>
      <c r="U20" s="35" t="s">
        <v>97</v>
      </c>
      <c r="V20" s="36" t="s">
        <v>98</v>
      </c>
      <c r="W20" s="37" t="s">
        <v>93</v>
      </c>
      <c r="X20" s="37" t="s">
        <v>93</v>
      </c>
      <c r="Y20" s="38">
        <v>899999162</v>
      </c>
      <c r="Z20" s="38">
        <v>4</v>
      </c>
      <c r="AA20" s="29" t="s">
        <v>99</v>
      </c>
      <c r="AB20" s="29" t="s">
        <v>100</v>
      </c>
      <c r="AC20" s="57" t="s">
        <v>313</v>
      </c>
      <c r="AD20" s="39">
        <v>0</v>
      </c>
      <c r="AE20" s="35" t="s">
        <v>93</v>
      </c>
      <c r="AF20" s="57" t="s">
        <v>313</v>
      </c>
      <c r="AG20" s="40" t="s">
        <v>93</v>
      </c>
      <c r="AH20" s="44" t="s">
        <v>314</v>
      </c>
      <c r="AI20" s="44" t="s">
        <v>314</v>
      </c>
      <c r="AJ20" s="42" t="s">
        <v>315</v>
      </c>
      <c r="AK20" s="40" t="s">
        <v>93</v>
      </c>
      <c r="AL20" s="40" t="s">
        <v>93</v>
      </c>
      <c r="AM20" s="40" t="s">
        <v>93</v>
      </c>
      <c r="AN20" s="40" t="s">
        <v>93</v>
      </c>
      <c r="AO20" s="40" t="s">
        <v>93</v>
      </c>
      <c r="AP20" s="40" t="s">
        <v>105</v>
      </c>
      <c r="AQ20" s="22" t="s">
        <v>106</v>
      </c>
      <c r="AR20" s="54">
        <v>45681</v>
      </c>
      <c r="AS20" s="44" t="s">
        <v>153</v>
      </c>
      <c r="AT20" s="30" t="s">
        <v>316</v>
      </c>
      <c r="AU20" s="45" t="s">
        <v>109</v>
      </c>
      <c r="AV20" s="29" t="s">
        <v>93</v>
      </c>
      <c r="AW20" s="29" t="s">
        <v>93</v>
      </c>
      <c r="AX20" s="29" t="s">
        <v>93</v>
      </c>
      <c r="AY20" s="29" t="s">
        <v>93</v>
      </c>
      <c r="AZ20" s="29" t="s">
        <v>93</v>
      </c>
      <c r="BA20" s="29" t="s">
        <v>93</v>
      </c>
      <c r="BB20" s="29" t="s">
        <v>100</v>
      </c>
      <c r="BC20" s="57">
        <v>46457574</v>
      </c>
      <c r="BD20" s="29" t="s">
        <v>93</v>
      </c>
      <c r="BE20" s="29" t="s">
        <v>93</v>
      </c>
      <c r="BF20" s="29" t="s">
        <v>93</v>
      </c>
      <c r="BG20" s="28" t="s">
        <v>155</v>
      </c>
      <c r="BH20" s="47">
        <v>45686</v>
      </c>
      <c r="BI20" s="32">
        <v>6016510420</v>
      </c>
      <c r="BJ20" s="58" t="s">
        <v>156</v>
      </c>
      <c r="BK20" s="35">
        <f t="shared" si="2"/>
        <v>329</v>
      </c>
      <c r="BL20" s="49">
        <v>0</v>
      </c>
      <c r="BM20" s="49">
        <v>0</v>
      </c>
      <c r="BN20" s="49">
        <v>0</v>
      </c>
      <c r="BO20" s="37"/>
      <c r="BP20" s="49">
        <v>0</v>
      </c>
      <c r="BQ20" s="37"/>
      <c r="BR20" s="49">
        <f t="shared" si="4"/>
        <v>0</v>
      </c>
      <c r="BS20" s="50">
        <v>0</v>
      </c>
      <c r="BT20" s="49">
        <f>P20+BR20-BS20</f>
        <v>63625309</v>
      </c>
      <c r="BU20" s="101">
        <v>23136476</v>
      </c>
      <c r="BV20" s="101">
        <f t="shared" si="5"/>
        <v>40488833</v>
      </c>
      <c r="BW20" s="40" t="s">
        <v>112</v>
      </c>
      <c r="BX20" s="51">
        <v>45681</v>
      </c>
      <c r="BY20" s="51">
        <v>46010</v>
      </c>
      <c r="BZ20" s="51">
        <f t="shared" si="6"/>
        <v>46130</v>
      </c>
      <c r="CA20" s="35">
        <f t="shared" ca="1" si="3"/>
        <v>160</v>
      </c>
      <c r="CB20" s="37">
        <f t="shared" si="1"/>
        <v>46130</v>
      </c>
      <c r="CC20" s="52">
        <f ca="1">CA20/BK20</f>
        <v>0.48632218844984804</v>
      </c>
      <c r="CD20" s="52">
        <f ca="1">CA20/BK20</f>
        <v>0.48632218844984804</v>
      </c>
      <c r="CE20" s="52">
        <f>+BU20/BT20</f>
        <v>0.36363636363636365</v>
      </c>
      <c r="CF20" s="52">
        <f>+BU20/BT20</f>
        <v>0.36363636363636365</v>
      </c>
    </row>
    <row r="21" spans="1:114" ht="15" customHeight="1" x14ac:dyDescent="0.25">
      <c r="A21" s="20" t="s">
        <v>317</v>
      </c>
      <c r="B21" s="21">
        <v>45686</v>
      </c>
      <c r="C21" s="22" t="s">
        <v>84</v>
      </c>
      <c r="D21" s="23">
        <v>53008375</v>
      </c>
      <c r="E21" s="22" t="s">
        <v>85</v>
      </c>
      <c r="F21" s="24" t="s">
        <v>86</v>
      </c>
      <c r="G21" s="28" t="s">
        <v>158</v>
      </c>
      <c r="H21" s="55" t="s">
        <v>318</v>
      </c>
      <c r="I21" s="22" t="s">
        <v>89</v>
      </c>
      <c r="J21" s="22" t="s">
        <v>89</v>
      </c>
      <c r="K21" s="27" t="s">
        <v>319</v>
      </c>
      <c r="L21" s="28" t="s">
        <v>320</v>
      </c>
      <c r="M21" s="22" t="s">
        <v>92</v>
      </c>
      <c r="N21" s="29" t="s">
        <v>93</v>
      </c>
      <c r="O21" s="30">
        <v>80121610</v>
      </c>
      <c r="P21" s="31">
        <v>78119316</v>
      </c>
      <c r="Q21" s="56" t="s">
        <v>149</v>
      </c>
      <c r="R21" s="56" t="s">
        <v>321</v>
      </c>
      <c r="S21" s="44" t="s">
        <v>176</v>
      </c>
      <c r="T21" s="34">
        <v>45692</v>
      </c>
      <c r="U21" s="35" t="s">
        <v>97</v>
      </c>
      <c r="V21" s="36" t="s">
        <v>98</v>
      </c>
      <c r="W21" s="37" t="s">
        <v>93</v>
      </c>
      <c r="X21" s="37" t="s">
        <v>93</v>
      </c>
      <c r="Y21" s="38">
        <v>899999162</v>
      </c>
      <c r="Z21" s="38">
        <v>4</v>
      </c>
      <c r="AA21" s="29" t="s">
        <v>99</v>
      </c>
      <c r="AB21" s="29" t="s">
        <v>100</v>
      </c>
      <c r="AC21" s="57" t="s">
        <v>322</v>
      </c>
      <c r="AD21" s="39">
        <v>0</v>
      </c>
      <c r="AE21" s="35" t="s">
        <v>93</v>
      </c>
      <c r="AF21" s="57" t="s">
        <v>322</v>
      </c>
      <c r="AG21" s="40" t="s">
        <v>93</v>
      </c>
      <c r="AH21" s="44" t="s">
        <v>323</v>
      </c>
      <c r="AI21" s="44" t="s">
        <v>323</v>
      </c>
      <c r="AJ21" s="42" t="s">
        <v>324</v>
      </c>
      <c r="AK21" s="40" t="s">
        <v>93</v>
      </c>
      <c r="AL21" s="40" t="s">
        <v>93</v>
      </c>
      <c r="AM21" s="40" t="s">
        <v>93</v>
      </c>
      <c r="AN21" s="40" t="s">
        <v>93</v>
      </c>
      <c r="AO21" s="40" t="s">
        <v>93</v>
      </c>
      <c r="AP21" s="40" t="s">
        <v>105</v>
      </c>
      <c r="AQ21" s="22" t="s">
        <v>106</v>
      </c>
      <c r="AR21" s="54">
        <v>45686</v>
      </c>
      <c r="AS21" s="44" t="s">
        <v>140</v>
      </c>
      <c r="AT21" s="30" t="s">
        <v>325</v>
      </c>
      <c r="AU21" s="45" t="s">
        <v>109</v>
      </c>
      <c r="AV21" s="29" t="s">
        <v>93</v>
      </c>
      <c r="AW21" s="29" t="s">
        <v>93</v>
      </c>
      <c r="AX21" s="29" t="s">
        <v>93</v>
      </c>
      <c r="AY21" s="29" t="s">
        <v>93</v>
      </c>
      <c r="AZ21" s="29" t="s">
        <v>93</v>
      </c>
      <c r="BA21" s="29" t="s">
        <v>93</v>
      </c>
      <c r="BB21" s="29" t="s">
        <v>100</v>
      </c>
      <c r="BC21" s="57">
        <v>72150361</v>
      </c>
      <c r="BD21" s="29" t="s">
        <v>93</v>
      </c>
      <c r="BE21" s="29" t="s">
        <v>93</v>
      </c>
      <c r="BF21" s="29" t="s">
        <v>93</v>
      </c>
      <c r="BG21" s="28" t="s">
        <v>326</v>
      </c>
      <c r="BH21" s="47">
        <v>45692</v>
      </c>
      <c r="BI21" s="32">
        <v>6016510420</v>
      </c>
      <c r="BJ21" s="48" t="s">
        <v>327</v>
      </c>
      <c r="BK21" s="35">
        <f t="shared" si="2"/>
        <v>324</v>
      </c>
      <c r="BL21" s="49">
        <v>0</v>
      </c>
      <c r="BM21" s="49">
        <v>0</v>
      </c>
      <c r="BN21" s="49">
        <v>0</v>
      </c>
      <c r="BO21" s="37"/>
      <c r="BP21" s="49">
        <v>0</v>
      </c>
      <c r="BQ21" s="37"/>
      <c r="BR21" s="49">
        <f t="shared" si="4"/>
        <v>0</v>
      </c>
      <c r="BS21" s="50">
        <v>0</v>
      </c>
      <c r="BT21" s="49">
        <f>P21+BR21-BS21</f>
        <v>78119316</v>
      </c>
      <c r="BU21" s="101">
        <v>21305268</v>
      </c>
      <c r="BV21" s="101">
        <f t="shared" si="5"/>
        <v>56814048</v>
      </c>
      <c r="BW21" s="40" t="s">
        <v>112</v>
      </c>
      <c r="BX21" s="51">
        <v>45686</v>
      </c>
      <c r="BY21" s="51">
        <v>46010</v>
      </c>
      <c r="BZ21" s="51">
        <f t="shared" si="6"/>
        <v>46130</v>
      </c>
      <c r="CA21" s="35">
        <f t="shared" ca="1" si="3"/>
        <v>155</v>
      </c>
      <c r="CB21" s="37">
        <f t="shared" si="1"/>
        <v>46130</v>
      </c>
      <c r="CC21" s="52">
        <f ca="1">CA21/BK21</f>
        <v>0.47839506172839508</v>
      </c>
      <c r="CD21" s="52">
        <f ca="1">CA21/BK21</f>
        <v>0.47839506172839508</v>
      </c>
      <c r="CE21" s="52">
        <f>+BU21/BT21</f>
        <v>0.27272727272727271</v>
      </c>
      <c r="CF21" s="52">
        <f>+BU21/BT21</f>
        <v>0.27272727272727271</v>
      </c>
    </row>
    <row r="22" spans="1:114" ht="15" customHeight="1" x14ac:dyDescent="0.25">
      <c r="A22" s="20" t="s">
        <v>328</v>
      </c>
      <c r="B22" s="21">
        <v>45688</v>
      </c>
      <c r="C22" s="22" t="s">
        <v>128</v>
      </c>
      <c r="D22" s="23">
        <v>52366993</v>
      </c>
      <c r="E22" s="22" t="s">
        <v>129</v>
      </c>
      <c r="F22" s="24" t="s">
        <v>86</v>
      </c>
      <c r="G22" s="22" t="s">
        <v>115</v>
      </c>
      <c r="H22" s="55" t="s">
        <v>329</v>
      </c>
      <c r="I22" s="22" t="s">
        <v>330</v>
      </c>
      <c r="J22" s="22" t="s">
        <v>330</v>
      </c>
      <c r="K22" s="27" t="s">
        <v>331</v>
      </c>
      <c r="L22" s="28" t="s">
        <v>332</v>
      </c>
      <c r="M22" s="22" t="s">
        <v>333</v>
      </c>
      <c r="N22" s="29" t="s">
        <v>93</v>
      </c>
      <c r="O22" s="30">
        <v>84131503</v>
      </c>
      <c r="P22" s="31">
        <v>521934000</v>
      </c>
      <c r="Q22" s="56" t="s">
        <v>334</v>
      </c>
      <c r="R22" s="56" t="s">
        <v>335</v>
      </c>
      <c r="S22" s="44" t="s">
        <v>336</v>
      </c>
      <c r="T22" s="34">
        <v>45688</v>
      </c>
      <c r="U22" s="35" t="s">
        <v>97</v>
      </c>
      <c r="V22" s="36" t="s">
        <v>98</v>
      </c>
      <c r="W22" s="37" t="s">
        <v>93</v>
      </c>
      <c r="X22" s="37" t="s">
        <v>93</v>
      </c>
      <c r="Y22" s="38">
        <v>899999162</v>
      </c>
      <c r="Z22" s="38">
        <v>4</v>
      </c>
      <c r="AA22" s="29" t="s">
        <v>337</v>
      </c>
      <c r="AB22" s="29" t="s">
        <v>338</v>
      </c>
      <c r="AC22" s="57">
        <v>0</v>
      </c>
      <c r="AD22" s="57" t="s">
        <v>339</v>
      </c>
      <c r="AE22" s="35">
        <v>2</v>
      </c>
      <c r="AF22" s="57" t="s">
        <v>340</v>
      </c>
      <c r="AG22" s="40" t="s">
        <v>93</v>
      </c>
      <c r="AH22" s="44" t="s">
        <v>341</v>
      </c>
      <c r="AI22" s="44" t="s">
        <v>342</v>
      </c>
      <c r="AJ22" s="42" t="s">
        <v>343</v>
      </c>
      <c r="AK22" s="35" t="s">
        <v>93</v>
      </c>
      <c r="AL22" s="35" t="s">
        <v>93</v>
      </c>
      <c r="AM22" s="35" t="s">
        <v>93</v>
      </c>
      <c r="AN22" s="35" t="s">
        <v>93</v>
      </c>
      <c r="AO22" s="40" t="s">
        <v>93</v>
      </c>
      <c r="AP22" s="40" t="s">
        <v>93</v>
      </c>
      <c r="AQ22" s="22" t="s">
        <v>93</v>
      </c>
      <c r="AR22" s="54">
        <v>1</v>
      </c>
      <c r="AS22" s="44" t="s">
        <v>93</v>
      </c>
      <c r="AT22" s="30">
        <v>0</v>
      </c>
      <c r="AU22" s="45" t="s">
        <v>109</v>
      </c>
      <c r="AV22" s="29" t="s">
        <v>93</v>
      </c>
      <c r="AW22" s="29" t="s">
        <v>93</v>
      </c>
      <c r="AX22" s="29" t="s">
        <v>93</v>
      </c>
      <c r="AY22" s="29" t="s">
        <v>93</v>
      </c>
      <c r="AZ22" s="29" t="s">
        <v>93</v>
      </c>
      <c r="BA22" s="29" t="s">
        <v>93</v>
      </c>
      <c r="BB22" s="29" t="s">
        <v>100</v>
      </c>
      <c r="BC22" s="57">
        <v>52933982</v>
      </c>
      <c r="BD22" s="29" t="s">
        <v>93</v>
      </c>
      <c r="BE22" s="29" t="s">
        <v>93</v>
      </c>
      <c r="BF22" s="29" t="s">
        <v>93</v>
      </c>
      <c r="BG22" s="28" t="s">
        <v>344</v>
      </c>
      <c r="BH22" s="47">
        <v>45692</v>
      </c>
      <c r="BI22" s="32">
        <v>6016510420</v>
      </c>
      <c r="BJ22" s="48" t="s">
        <v>345</v>
      </c>
      <c r="BK22" s="35">
        <f t="shared" si="2"/>
        <v>476</v>
      </c>
      <c r="BL22" s="49">
        <v>0</v>
      </c>
      <c r="BM22" s="49">
        <v>0</v>
      </c>
      <c r="BN22" s="49">
        <v>0</v>
      </c>
      <c r="BO22" s="37"/>
      <c r="BP22" s="49">
        <v>0</v>
      </c>
      <c r="BQ22" s="37"/>
      <c r="BR22" s="49">
        <f t="shared" si="4"/>
        <v>0</v>
      </c>
      <c r="BS22" s="50">
        <v>0</v>
      </c>
      <c r="BT22" s="49">
        <f>P22+BR22-BS22</f>
        <v>521934000</v>
      </c>
      <c r="BU22" s="101">
        <v>521934000</v>
      </c>
      <c r="BV22" s="101">
        <f t="shared" si="5"/>
        <v>0</v>
      </c>
      <c r="BW22" s="40" t="s">
        <v>112</v>
      </c>
      <c r="BX22" s="51">
        <v>45690</v>
      </c>
      <c r="BY22" s="51">
        <v>46166</v>
      </c>
      <c r="BZ22" s="51">
        <f t="shared" si="6"/>
        <v>46286</v>
      </c>
      <c r="CA22" s="35">
        <f t="shared" ca="1" si="3"/>
        <v>151</v>
      </c>
      <c r="CB22" s="37">
        <f t="shared" si="1"/>
        <v>46286</v>
      </c>
      <c r="CC22" s="52">
        <f ca="1">CA22/BK22</f>
        <v>0.3172268907563025</v>
      </c>
      <c r="CD22" s="52">
        <f ca="1">CA22/BK22</f>
        <v>0.3172268907563025</v>
      </c>
      <c r="CE22" s="52">
        <f>+BU22/BT22</f>
        <v>1</v>
      </c>
      <c r="CF22" s="52">
        <f>+BU22/BT22</f>
        <v>1</v>
      </c>
    </row>
    <row r="23" spans="1:114" s="107" customFormat="1" ht="13.5" customHeight="1" x14ac:dyDescent="0.25">
      <c r="A23" s="104" t="s">
        <v>1390</v>
      </c>
      <c r="B23" s="105"/>
      <c r="C23" s="105"/>
      <c r="D23" s="105"/>
      <c r="E23" s="105"/>
      <c r="F23" s="105"/>
      <c r="G23" s="105"/>
      <c r="H23" s="105"/>
      <c r="I23" s="105"/>
      <c r="J23" s="105"/>
      <c r="K23" s="105"/>
      <c r="L23" s="105"/>
      <c r="M23" s="105"/>
      <c r="N23" s="105"/>
      <c r="O23" s="105"/>
      <c r="P23" s="105"/>
      <c r="Q23" s="105"/>
      <c r="R23" s="105"/>
      <c r="S23" s="105"/>
      <c r="T23" s="105"/>
      <c r="U23" s="105"/>
      <c r="V23" s="105"/>
      <c r="W23" s="105"/>
      <c r="X23" s="105"/>
      <c r="Y23" s="105"/>
      <c r="Z23" s="105"/>
      <c r="AA23" s="105"/>
      <c r="AB23" s="105"/>
      <c r="AC23" s="105"/>
      <c r="AD23" s="105"/>
      <c r="AE23" s="105"/>
      <c r="AF23" s="105"/>
      <c r="AG23" s="105"/>
      <c r="AH23" s="105"/>
      <c r="AI23" s="105"/>
      <c r="AJ23" s="105"/>
      <c r="AK23" s="105"/>
      <c r="AL23" s="105"/>
      <c r="AM23" s="105"/>
      <c r="AN23" s="105"/>
      <c r="AO23" s="105"/>
      <c r="AP23" s="105"/>
      <c r="AQ23" s="105"/>
      <c r="AR23" s="105"/>
      <c r="AS23" s="105"/>
      <c r="AT23" s="105"/>
      <c r="AU23" s="105"/>
      <c r="AV23" s="105"/>
      <c r="AW23" s="105"/>
      <c r="AX23" s="105"/>
      <c r="AY23" s="105"/>
      <c r="AZ23" s="105"/>
      <c r="BA23" s="105"/>
      <c r="BB23" s="105"/>
      <c r="BC23" s="105"/>
      <c r="BD23" s="105"/>
      <c r="BE23" s="105"/>
      <c r="BF23" s="105"/>
      <c r="BG23" s="105"/>
      <c r="BH23" s="105"/>
      <c r="BI23" s="105"/>
      <c r="BJ23" s="105"/>
      <c r="BK23" s="105"/>
      <c r="BL23" s="105"/>
      <c r="BM23" s="105"/>
      <c r="BN23" s="105"/>
      <c r="BO23" s="105"/>
      <c r="BP23" s="105"/>
      <c r="BQ23" s="105"/>
      <c r="BR23" s="105"/>
      <c r="BS23" s="105"/>
      <c r="BT23" s="105"/>
      <c r="BU23" s="105"/>
      <c r="BV23" s="105"/>
      <c r="BW23" s="105"/>
      <c r="BX23" s="105"/>
      <c r="BY23" s="105"/>
      <c r="BZ23" s="105"/>
      <c r="CA23" s="105"/>
      <c r="CB23" s="105"/>
      <c r="CC23" s="105"/>
      <c r="CD23" s="105"/>
      <c r="CE23" s="105"/>
      <c r="CF23" s="105"/>
      <c r="CG23" s="105"/>
      <c r="CH23" s="105"/>
      <c r="CI23" s="105"/>
      <c r="CJ23" s="105"/>
      <c r="CK23" s="105"/>
      <c r="CL23" s="105"/>
      <c r="CM23" s="105"/>
      <c r="CN23" s="105"/>
      <c r="CO23" s="105"/>
      <c r="CP23" s="105"/>
      <c r="CQ23" s="105"/>
      <c r="CR23" s="105"/>
      <c r="CS23" s="105"/>
      <c r="CT23" s="105"/>
      <c r="CU23" s="105"/>
      <c r="CV23" s="105"/>
      <c r="CW23" s="105"/>
      <c r="CX23" s="105"/>
      <c r="CY23" s="105"/>
      <c r="CZ23" s="105"/>
      <c r="DA23" s="105"/>
      <c r="DB23" s="105"/>
      <c r="DC23" s="105"/>
      <c r="DD23" s="105"/>
      <c r="DE23" s="105"/>
      <c r="DF23" s="105"/>
      <c r="DG23" s="105"/>
      <c r="DH23" s="105"/>
      <c r="DI23" s="105"/>
      <c r="DJ23" s="106"/>
    </row>
    <row r="24" spans="1:114" s="59" customFormat="1" ht="15" customHeight="1" x14ac:dyDescent="0.25">
      <c r="A24" s="20" t="s">
        <v>346</v>
      </c>
      <c r="B24" s="21">
        <v>45695</v>
      </c>
      <c r="C24" s="22" t="s">
        <v>128</v>
      </c>
      <c r="D24" s="23">
        <v>52366993</v>
      </c>
      <c r="E24" s="22" t="s">
        <v>129</v>
      </c>
      <c r="F24" s="24" t="s">
        <v>86</v>
      </c>
      <c r="G24" s="25" t="s">
        <v>347</v>
      </c>
      <c r="H24" s="55" t="s">
        <v>348</v>
      </c>
      <c r="I24" s="22" t="s">
        <v>89</v>
      </c>
      <c r="J24" s="22" t="s">
        <v>89</v>
      </c>
      <c r="K24" s="27" t="s">
        <v>349</v>
      </c>
      <c r="L24" s="28" t="s">
        <v>350</v>
      </c>
      <c r="M24" s="22" t="s">
        <v>92</v>
      </c>
      <c r="N24" s="29" t="s">
        <v>93</v>
      </c>
      <c r="O24" s="30">
        <v>80111600</v>
      </c>
      <c r="P24" s="31">
        <v>23296000</v>
      </c>
      <c r="Q24" s="56" t="s">
        <v>351</v>
      </c>
      <c r="R24" s="56" t="s">
        <v>352</v>
      </c>
      <c r="S24" s="44" t="s">
        <v>303</v>
      </c>
      <c r="T24" s="34">
        <v>45698</v>
      </c>
      <c r="U24" s="35" t="s">
        <v>353</v>
      </c>
      <c r="V24" s="36" t="s">
        <v>354</v>
      </c>
      <c r="W24" s="37" t="s">
        <v>355</v>
      </c>
      <c r="X24" s="37">
        <v>45958</v>
      </c>
      <c r="Y24" s="38">
        <v>800141645</v>
      </c>
      <c r="Z24" s="38">
        <v>7</v>
      </c>
      <c r="AA24" s="29" t="s">
        <v>99</v>
      </c>
      <c r="AB24" s="29" t="s">
        <v>100</v>
      </c>
      <c r="AC24" s="57" t="s">
        <v>356</v>
      </c>
      <c r="AD24" s="57">
        <v>0</v>
      </c>
      <c r="AE24" s="35" t="s">
        <v>93</v>
      </c>
      <c r="AF24" s="57" t="s">
        <v>356</v>
      </c>
      <c r="AG24" s="40" t="s">
        <v>93</v>
      </c>
      <c r="AH24" s="44" t="s">
        <v>357</v>
      </c>
      <c r="AI24" s="44" t="s">
        <v>357</v>
      </c>
      <c r="AJ24" s="42" t="s">
        <v>358</v>
      </c>
      <c r="AK24" s="40" t="s">
        <v>93</v>
      </c>
      <c r="AL24" s="40" t="s">
        <v>93</v>
      </c>
      <c r="AM24" s="40" t="s">
        <v>93</v>
      </c>
      <c r="AN24" s="40" t="s">
        <v>93</v>
      </c>
      <c r="AO24" s="40" t="s">
        <v>93</v>
      </c>
      <c r="AP24" s="40" t="s">
        <v>105</v>
      </c>
      <c r="AQ24" s="22" t="s">
        <v>106</v>
      </c>
      <c r="AR24" s="54">
        <v>45699</v>
      </c>
      <c r="AS24" s="44" t="s">
        <v>107</v>
      </c>
      <c r="AT24" s="30" t="s">
        <v>359</v>
      </c>
      <c r="AU24" s="45" t="s">
        <v>109</v>
      </c>
      <c r="AV24" s="29" t="s">
        <v>93</v>
      </c>
      <c r="AW24" s="29" t="s">
        <v>93</v>
      </c>
      <c r="AX24" s="29" t="s">
        <v>93</v>
      </c>
      <c r="AY24" s="29" t="s">
        <v>93</v>
      </c>
      <c r="AZ24" s="29" t="s">
        <v>93</v>
      </c>
      <c r="BA24" s="29" t="s">
        <v>93</v>
      </c>
      <c r="BB24" s="29" t="s">
        <v>100</v>
      </c>
      <c r="BC24" s="57">
        <v>52234812</v>
      </c>
      <c r="BD24" s="29" t="s">
        <v>93</v>
      </c>
      <c r="BE24" s="29" t="s">
        <v>93</v>
      </c>
      <c r="BF24" s="29" t="s">
        <v>93</v>
      </c>
      <c r="BG24" s="28" t="s">
        <v>360</v>
      </c>
      <c r="BH24" s="47">
        <v>45712</v>
      </c>
      <c r="BI24" s="32">
        <v>6016510420</v>
      </c>
      <c r="BJ24" s="48" t="s">
        <v>361</v>
      </c>
      <c r="BK24" s="35">
        <f t="shared" si="2"/>
        <v>235</v>
      </c>
      <c r="BL24" s="49">
        <v>0</v>
      </c>
      <c r="BM24" s="49">
        <v>0</v>
      </c>
      <c r="BN24" s="49">
        <v>0</v>
      </c>
      <c r="BO24" s="37"/>
      <c r="BP24" s="49">
        <v>0</v>
      </c>
      <c r="BQ24" s="37"/>
      <c r="BR24" s="49">
        <f t="shared" si="4"/>
        <v>0</v>
      </c>
      <c r="BS24" s="50">
        <v>0</v>
      </c>
      <c r="BT24" s="49">
        <f>P24+BR24-BS24</f>
        <v>23296000</v>
      </c>
      <c r="BU24" s="101">
        <v>8736000</v>
      </c>
      <c r="BV24" s="101">
        <f t="shared" si="5"/>
        <v>14560000</v>
      </c>
      <c r="BW24" s="40" t="s">
        <v>112</v>
      </c>
      <c r="BX24" s="51">
        <v>45695</v>
      </c>
      <c r="BY24" s="51">
        <v>45930</v>
      </c>
      <c r="BZ24" s="51">
        <f t="shared" si="6"/>
        <v>46050</v>
      </c>
      <c r="CA24" s="35">
        <f t="shared" ca="1" si="3"/>
        <v>146</v>
      </c>
      <c r="CB24" s="37">
        <f t="shared" si="1"/>
        <v>46050</v>
      </c>
      <c r="CC24" s="52">
        <f ca="1">CA24/BK24</f>
        <v>0.62127659574468086</v>
      </c>
      <c r="CD24" s="52">
        <f ca="1">CA24/BK24</f>
        <v>0.62127659574468086</v>
      </c>
      <c r="CE24" s="52">
        <f>+BU24/BT24</f>
        <v>0.375</v>
      </c>
      <c r="CF24" s="52">
        <f>+BU24/BT24</f>
        <v>0.375</v>
      </c>
    </row>
    <row r="25" spans="1:114" s="59" customFormat="1" ht="15" customHeight="1" x14ac:dyDescent="0.25">
      <c r="A25" s="20" t="s">
        <v>362</v>
      </c>
      <c r="B25" s="21">
        <v>45695</v>
      </c>
      <c r="C25" s="22" t="s">
        <v>128</v>
      </c>
      <c r="D25" s="23">
        <v>52366993</v>
      </c>
      <c r="E25" s="22" t="s">
        <v>129</v>
      </c>
      <c r="F25" s="24" t="s">
        <v>86</v>
      </c>
      <c r="G25" s="25" t="s">
        <v>347</v>
      </c>
      <c r="H25" s="55" t="s">
        <v>348</v>
      </c>
      <c r="I25" s="22" t="s">
        <v>89</v>
      </c>
      <c r="J25" s="22" t="s">
        <v>89</v>
      </c>
      <c r="K25" s="27" t="s">
        <v>363</v>
      </c>
      <c r="L25" s="28" t="s">
        <v>364</v>
      </c>
      <c r="M25" s="22" t="s">
        <v>92</v>
      </c>
      <c r="N25" s="29" t="s">
        <v>93</v>
      </c>
      <c r="O25" s="30">
        <v>80111600</v>
      </c>
      <c r="P25" s="31">
        <v>23296000</v>
      </c>
      <c r="Q25" s="56" t="s">
        <v>365</v>
      </c>
      <c r="R25" s="56" t="s">
        <v>366</v>
      </c>
      <c r="S25" s="44" t="s">
        <v>303</v>
      </c>
      <c r="T25" s="34">
        <v>45702</v>
      </c>
      <c r="U25" s="35" t="s">
        <v>353</v>
      </c>
      <c r="V25" s="36" t="s">
        <v>354</v>
      </c>
      <c r="W25" s="37" t="s">
        <v>355</v>
      </c>
      <c r="X25" s="37">
        <v>45958</v>
      </c>
      <c r="Y25" s="38">
        <v>800141645</v>
      </c>
      <c r="Z25" s="38">
        <v>7</v>
      </c>
      <c r="AA25" s="29" t="s">
        <v>99</v>
      </c>
      <c r="AB25" s="29" t="s">
        <v>100</v>
      </c>
      <c r="AC25" s="57" t="s">
        <v>367</v>
      </c>
      <c r="AD25" s="57">
        <v>0</v>
      </c>
      <c r="AE25" s="35" t="s">
        <v>93</v>
      </c>
      <c r="AF25" s="57" t="s">
        <v>367</v>
      </c>
      <c r="AG25" s="40" t="s">
        <v>93</v>
      </c>
      <c r="AH25" s="44" t="s">
        <v>368</v>
      </c>
      <c r="AI25" s="44" t="s">
        <v>368</v>
      </c>
      <c r="AJ25" s="42" t="s">
        <v>369</v>
      </c>
      <c r="AK25" s="40" t="s">
        <v>93</v>
      </c>
      <c r="AL25" s="40" t="s">
        <v>93</v>
      </c>
      <c r="AM25" s="40" t="s">
        <v>93</v>
      </c>
      <c r="AN25" s="40" t="s">
        <v>93</v>
      </c>
      <c r="AO25" s="40" t="s">
        <v>93</v>
      </c>
      <c r="AP25" s="40" t="s">
        <v>105</v>
      </c>
      <c r="AQ25" s="22" t="s">
        <v>106</v>
      </c>
      <c r="AR25" s="54">
        <v>45699</v>
      </c>
      <c r="AS25" s="44" t="s">
        <v>107</v>
      </c>
      <c r="AT25" s="30" t="s">
        <v>370</v>
      </c>
      <c r="AU25" s="45" t="s">
        <v>109</v>
      </c>
      <c r="AV25" s="29" t="s">
        <v>93</v>
      </c>
      <c r="AW25" s="29" t="s">
        <v>93</v>
      </c>
      <c r="AX25" s="29" t="s">
        <v>93</v>
      </c>
      <c r="AY25" s="29" t="s">
        <v>93</v>
      </c>
      <c r="AZ25" s="29" t="s">
        <v>93</v>
      </c>
      <c r="BA25" s="29" t="s">
        <v>93</v>
      </c>
      <c r="BB25" s="29" t="s">
        <v>100</v>
      </c>
      <c r="BC25" s="57">
        <v>52234812</v>
      </c>
      <c r="BD25" s="29" t="s">
        <v>93</v>
      </c>
      <c r="BE25" s="29" t="s">
        <v>93</v>
      </c>
      <c r="BF25" s="29" t="s">
        <v>93</v>
      </c>
      <c r="BG25" s="28" t="s">
        <v>360</v>
      </c>
      <c r="BH25" s="47">
        <v>45712</v>
      </c>
      <c r="BI25" s="32">
        <v>6016510420</v>
      </c>
      <c r="BJ25" s="48" t="s">
        <v>361</v>
      </c>
      <c r="BK25" s="35">
        <f t="shared" si="2"/>
        <v>235</v>
      </c>
      <c r="BL25" s="49">
        <v>0</v>
      </c>
      <c r="BM25" s="49">
        <v>0</v>
      </c>
      <c r="BN25" s="49">
        <v>0</v>
      </c>
      <c r="BO25" s="37"/>
      <c r="BP25" s="49">
        <v>0</v>
      </c>
      <c r="BQ25" s="37"/>
      <c r="BR25" s="49">
        <f t="shared" si="4"/>
        <v>0</v>
      </c>
      <c r="BS25" s="50">
        <v>0</v>
      </c>
      <c r="BT25" s="49">
        <f>P25+BR25-BS25</f>
        <v>23296000</v>
      </c>
      <c r="BU25" s="101">
        <v>8736000</v>
      </c>
      <c r="BV25" s="101">
        <f t="shared" si="5"/>
        <v>14560000</v>
      </c>
      <c r="BW25" s="40" t="s">
        <v>112</v>
      </c>
      <c r="BX25" s="51">
        <v>45695</v>
      </c>
      <c r="BY25" s="51">
        <v>45930</v>
      </c>
      <c r="BZ25" s="51">
        <f t="shared" si="6"/>
        <v>46050</v>
      </c>
      <c r="CA25" s="35">
        <f t="shared" ca="1" si="3"/>
        <v>146</v>
      </c>
      <c r="CB25" s="37">
        <f t="shared" si="1"/>
        <v>46050</v>
      </c>
      <c r="CC25" s="52">
        <f ca="1">CA25/BK25</f>
        <v>0.62127659574468086</v>
      </c>
      <c r="CD25" s="52">
        <f ca="1">CA25/BK25</f>
        <v>0.62127659574468086</v>
      </c>
      <c r="CE25" s="52">
        <f>+BU25/BT25</f>
        <v>0.375</v>
      </c>
      <c r="CF25" s="52">
        <f>+BU25/BT25</f>
        <v>0.375</v>
      </c>
    </row>
    <row r="26" spans="1:114" s="59" customFormat="1" ht="15" customHeight="1" x14ac:dyDescent="0.25">
      <c r="A26" s="20" t="s">
        <v>371</v>
      </c>
      <c r="B26" s="21">
        <v>45698</v>
      </c>
      <c r="C26" s="22" t="s">
        <v>128</v>
      </c>
      <c r="D26" s="23">
        <v>52366993</v>
      </c>
      <c r="E26" s="22" t="s">
        <v>129</v>
      </c>
      <c r="F26" s="24" t="s">
        <v>86</v>
      </c>
      <c r="G26" s="25" t="s">
        <v>347</v>
      </c>
      <c r="H26" s="55" t="s">
        <v>372</v>
      </c>
      <c r="I26" s="22" t="s">
        <v>89</v>
      </c>
      <c r="J26" s="22" t="s">
        <v>89</v>
      </c>
      <c r="K26" s="27" t="s">
        <v>373</v>
      </c>
      <c r="L26" s="28" t="s">
        <v>374</v>
      </c>
      <c r="M26" s="22" t="s">
        <v>92</v>
      </c>
      <c r="N26" s="29" t="s">
        <v>93</v>
      </c>
      <c r="O26" s="30">
        <v>80111600</v>
      </c>
      <c r="P26" s="31">
        <v>23296000</v>
      </c>
      <c r="Q26" s="56" t="s">
        <v>375</v>
      </c>
      <c r="R26" s="56" t="s">
        <v>376</v>
      </c>
      <c r="S26" s="44" t="s">
        <v>303</v>
      </c>
      <c r="T26" s="34">
        <v>45700</v>
      </c>
      <c r="U26" s="35" t="s">
        <v>353</v>
      </c>
      <c r="V26" s="36" t="s">
        <v>354</v>
      </c>
      <c r="W26" s="37" t="s">
        <v>355</v>
      </c>
      <c r="X26" s="37">
        <v>45958</v>
      </c>
      <c r="Y26" s="38">
        <v>800141645</v>
      </c>
      <c r="Z26" s="38">
        <v>7</v>
      </c>
      <c r="AA26" s="29" t="s">
        <v>99</v>
      </c>
      <c r="AB26" s="29" t="s">
        <v>100</v>
      </c>
      <c r="AC26" s="57" t="s">
        <v>377</v>
      </c>
      <c r="AD26" s="57">
        <v>0</v>
      </c>
      <c r="AE26" s="35" t="s">
        <v>93</v>
      </c>
      <c r="AF26" s="57" t="s">
        <v>377</v>
      </c>
      <c r="AG26" s="40" t="s">
        <v>93</v>
      </c>
      <c r="AH26" s="44" t="s">
        <v>378</v>
      </c>
      <c r="AI26" s="44" t="s">
        <v>378</v>
      </c>
      <c r="AJ26" s="42" t="s">
        <v>379</v>
      </c>
      <c r="AK26" s="40" t="s">
        <v>93</v>
      </c>
      <c r="AL26" s="40" t="s">
        <v>93</v>
      </c>
      <c r="AM26" s="40" t="s">
        <v>93</v>
      </c>
      <c r="AN26" s="40" t="s">
        <v>93</v>
      </c>
      <c r="AO26" s="40" t="s">
        <v>93</v>
      </c>
      <c r="AP26" s="40" t="s">
        <v>105</v>
      </c>
      <c r="AQ26" s="22" t="s">
        <v>106</v>
      </c>
      <c r="AR26" s="54">
        <v>45699</v>
      </c>
      <c r="AS26" s="44" t="s">
        <v>107</v>
      </c>
      <c r="AT26" s="30" t="s">
        <v>380</v>
      </c>
      <c r="AU26" s="45" t="s">
        <v>109</v>
      </c>
      <c r="AV26" s="29" t="s">
        <v>93</v>
      </c>
      <c r="AW26" s="29" t="s">
        <v>93</v>
      </c>
      <c r="AX26" s="29" t="s">
        <v>93</v>
      </c>
      <c r="AY26" s="29" t="s">
        <v>93</v>
      </c>
      <c r="AZ26" s="29" t="s">
        <v>93</v>
      </c>
      <c r="BA26" s="29" t="s">
        <v>93</v>
      </c>
      <c r="BB26" s="29" t="s">
        <v>100</v>
      </c>
      <c r="BC26" s="57">
        <v>1111452837</v>
      </c>
      <c r="BD26" s="29" t="s">
        <v>93</v>
      </c>
      <c r="BE26" s="29" t="s">
        <v>93</v>
      </c>
      <c r="BF26" s="29" t="s">
        <v>93</v>
      </c>
      <c r="BG26" s="28" t="s">
        <v>381</v>
      </c>
      <c r="BH26" s="47">
        <v>45709</v>
      </c>
      <c r="BI26" s="32">
        <v>6016510420</v>
      </c>
      <c r="BJ26" s="48" t="s">
        <v>382</v>
      </c>
      <c r="BK26" s="35">
        <f t="shared" si="2"/>
        <v>232</v>
      </c>
      <c r="BL26" s="49">
        <v>0</v>
      </c>
      <c r="BM26" s="49">
        <v>0</v>
      </c>
      <c r="BN26" s="49">
        <v>0</v>
      </c>
      <c r="BO26" s="37"/>
      <c r="BP26" s="49">
        <v>0</v>
      </c>
      <c r="BQ26" s="37"/>
      <c r="BR26" s="49">
        <f t="shared" si="4"/>
        <v>0</v>
      </c>
      <c r="BS26" s="50">
        <v>0</v>
      </c>
      <c r="BT26" s="49">
        <f>P26+BR26-BS26</f>
        <v>23296000</v>
      </c>
      <c r="BU26" s="101">
        <v>8736000</v>
      </c>
      <c r="BV26" s="101">
        <f t="shared" si="5"/>
        <v>14560000</v>
      </c>
      <c r="BW26" s="40" t="s">
        <v>112</v>
      </c>
      <c r="BX26" s="51">
        <v>45698</v>
      </c>
      <c r="BY26" s="51">
        <v>45930</v>
      </c>
      <c r="BZ26" s="51">
        <f t="shared" si="6"/>
        <v>46050</v>
      </c>
      <c r="CA26" s="35">
        <f t="shared" ca="1" si="3"/>
        <v>143</v>
      </c>
      <c r="CB26" s="37">
        <f t="shared" si="1"/>
        <v>46050</v>
      </c>
      <c r="CC26" s="52">
        <f ca="1">CA26/BK26</f>
        <v>0.61637931034482762</v>
      </c>
      <c r="CD26" s="52">
        <f ca="1">CA26/BK26</f>
        <v>0.61637931034482762</v>
      </c>
      <c r="CE26" s="52">
        <f>+BU26/BT26</f>
        <v>0.375</v>
      </c>
      <c r="CF26" s="52">
        <f>+BU26/BT26</f>
        <v>0.375</v>
      </c>
    </row>
    <row r="27" spans="1:114" s="59" customFormat="1" ht="15" customHeight="1" x14ac:dyDescent="0.25">
      <c r="A27" s="20" t="s">
        <v>383</v>
      </c>
      <c r="B27" s="21">
        <v>45702</v>
      </c>
      <c r="C27" s="22" t="s">
        <v>128</v>
      </c>
      <c r="D27" s="23">
        <v>52366993</v>
      </c>
      <c r="E27" s="22" t="s">
        <v>129</v>
      </c>
      <c r="F27" s="24" t="s">
        <v>86</v>
      </c>
      <c r="G27" s="25" t="s">
        <v>347</v>
      </c>
      <c r="H27" s="55" t="s">
        <v>384</v>
      </c>
      <c r="I27" s="22" t="s">
        <v>89</v>
      </c>
      <c r="J27" s="22" t="s">
        <v>89</v>
      </c>
      <c r="K27" s="27" t="s">
        <v>385</v>
      </c>
      <c r="L27" s="28" t="s">
        <v>386</v>
      </c>
      <c r="M27" s="22" t="s">
        <v>92</v>
      </c>
      <c r="N27" s="29" t="s">
        <v>93</v>
      </c>
      <c r="O27" s="30">
        <v>80111600</v>
      </c>
      <c r="P27" s="31">
        <v>23296000</v>
      </c>
      <c r="Q27" s="56" t="s">
        <v>387</v>
      </c>
      <c r="R27" s="56" t="s">
        <v>388</v>
      </c>
      <c r="S27" s="44" t="s">
        <v>303</v>
      </c>
      <c r="T27" s="34">
        <v>45702</v>
      </c>
      <c r="U27" s="35" t="s">
        <v>353</v>
      </c>
      <c r="V27" s="36" t="s">
        <v>354</v>
      </c>
      <c r="W27" s="37" t="s">
        <v>355</v>
      </c>
      <c r="X27" s="37">
        <v>45958</v>
      </c>
      <c r="Y27" s="38">
        <v>800141645</v>
      </c>
      <c r="Z27" s="38">
        <v>7</v>
      </c>
      <c r="AA27" s="29" t="s">
        <v>99</v>
      </c>
      <c r="AB27" s="29" t="s">
        <v>100</v>
      </c>
      <c r="AC27" s="57" t="s">
        <v>389</v>
      </c>
      <c r="AD27" s="57">
        <v>0</v>
      </c>
      <c r="AE27" s="35" t="s">
        <v>93</v>
      </c>
      <c r="AF27" s="57" t="s">
        <v>389</v>
      </c>
      <c r="AG27" s="40" t="s">
        <v>93</v>
      </c>
      <c r="AH27" s="44" t="s">
        <v>390</v>
      </c>
      <c r="AI27" s="44" t="s">
        <v>390</v>
      </c>
      <c r="AJ27" s="42" t="s">
        <v>391</v>
      </c>
      <c r="AK27" s="40" t="s">
        <v>93</v>
      </c>
      <c r="AL27" s="40" t="s">
        <v>93</v>
      </c>
      <c r="AM27" s="40" t="s">
        <v>93</v>
      </c>
      <c r="AN27" s="40" t="s">
        <v>93</v>
      </c>
      <c r="AO27" s="40" t="s">
        <v>93</v>
      </c>
      <c r="AP27" s="40" t="s">
        <v>105</v>
      </c>
      <c r="AQ27" s="22" t="s">
        <v>106</v>
      </c>
      <c r="AR27" s="54">
        <v>45705</v>
      </c>
      <c r="AS27" s="44" t="s">
        <v>107</v>
      </c>
      <c r="AT27" s="30" t="s">
        <v>392</v>
      </c>
      <c r="AU27" s="45" t="s">
        <v>109</v>
      </c>
      <c r="AV27" s="29" t="s">
        <v>93</v>
      </c>
      <c r="AW27" s="29" t="s">
        <v>93</v>
      </c>
      <c r="AX27" s="29" t="s">
        <v>93</v>
      </c>
      <c r="AY27" s="29" t="s">
        <v>93</v>
      </c>
      <c r="AZ27" s="29" t="s">
        <v>93</v>
      </c>
      <c r="BA27" s="29" t="s">
        <v>93</v>
      </c>
      <c r="BB27" s="29" t="s">
        <v>100</v>
      </c>
      <c r="BC27" s="57">
        <v>52234812</v>
      </c>
      <c r="BD27" s="29" t="s">
        <v>93</v>
      </c>
      <c r="BE27" s="29" t="s">
        <v>93</v>
      </c>
      <c r="BF27" s="29" t="s">
        <v>93</v>
      </c>
      <c r="BG27" s="28" t="s">
        <v>360</v>
      </c>
      <c r="BH27" s="47">
        <v>45712</v>
      </c>
      <c r="BI27" s="32">
        <v>6016510420</v>
      </c>
      <c r="BJ27" s="48" t="s">
        <v>361</v>
      </c>
      <c r="BK27" s="35">
        <f t="shared" si="2"/>
        <v>228</v>
      </c>
      <c r="BL27" s="49">
        <v>0</v>
      </c>
      <c r="BM27" s="49">
        <v>0</v>
      </c>
      <c r="BN27" s="49">
        <v>0</v>
      </c>
      <c r="BO27" s="37"/>
      <c r="BP27" s="49">
        <v>0</v>
      </c>
      <c r="BQ27" s="37"/>
      <c r="BR27" s="49">
        <f t="shared" si="4"/>
        <v>0</v>
      </c>
      <c r="BS27" s="50">
        <v>0</v>
      </c>
      <c r="BT27" s="49">
        <f>P27+BR27-BS27</f>
        <v>23296000</v>
      </c>
      <c r="BU27" s="101">
        <v>5824000</v>
      </c>
      <c r="BV27" s="101">
        <f t="shared" si="5"/>
        <v>17472000</v>
      </c>
      <c r="BW27" s="40" t="s">
        <v>112</v>
      </c>
      <c r="BX27" s="51">
        <v>45702</v>
      </c>
      <c r="BY27" s="51">
        <v>45930</v>
      </c>
      <c r="BZ27" s="51">
        <f t="shared" si="6"/>
        <v>46050</v>
      </c>
      <c r="CA27" s="35">
        <f t="shared" ca="1" si="3"/>
        <v>139</v>
      </c>
      <c r="CB27" s="37">
        <f t="shared" si="1"/>
        <v>46050</v>
      </c>
      <c r="CC27" s="52">
        <f ca="1">CA27/BK27</f>
        <v>0.60964912280701755</v>
      </c>
      <c r="CD27" s="52">
        <f ca="1">CA27/BK27</f>
        <v>0.60964912280701755</v>
      </c>
      <c r="CE27" s="52">
        <f>+BU27/BT27</f>
        <v>0.25</v>
      </c>
      <c r="CF27" s="52">
        <f>+BU27/BT27</f>
        <v>0.25</v>
      </c>
    </row>
    <row r="28" spans="1:114" s="59" customFormat="1" ht="15" customHeight="1" x14ac:dyDescent="0.25">
      <c r="A28" s="20" t="s">
        <v>393</v>
      </c>
      <c r="B28" s="21">
        <v>45702</v>
      </c>
      <c r="C28" s="22" t="s">
        <v>128</v>
      </c>
      <c r="D28" s="23">
        <v>52366993</v>
      </c>
      <c r="E28" s="22" t="s">
        <v>129</v>
      </c>
      <c r="F28" s="24" t="s">
        <v>114</v>
      </c>
      <c r="G28" s="25" t="s">
        <v>347</v>
      </c>
      <c r="H28" s="55" t="s">
        <v>394</v>
      </c>
      <c r="I28" s="22" t="s">
        <v>89</v>
      </c>
      <c r="J28" s="22" t="s">
        <v>89</v>
      </c>
      <c r="K28" s="27" t="s">
        <v>395</v>
      </c>
      <c r="L28" s="28" t="s">
        <v>396</v>
      </c>
      <c r="M28" s="22" t="s">
        <v>92</v>
      </c>
      <c r="N28" s="29" t="s">
        <v>93</v>
      </c>
      <c r="O28" s="30">
        <v>80111600</v>
      </c>
      <c r="P28" s="31">
        <v>23296000</v>
      </c>
      <c r="Q28" s="56" t="s">
        <v>397</v>
      </c>
      <c r="R28" s="56" t="s">
        <v>398</v>
      </c>
      <c r="S28" s="44" t="s">
        <v>303</v>
      </c>
      <c r="T28" s="34">
        <v>45702</v>
      </c>
      <c r="U28" s="35" t="s">
        <v>353</v>
      </c>
      <c r="V28" s="36" t="s">
        <v>354</v>
      </c>
      <c r="W28" s="37" t="s">
        <v>355</v>
      </c>
      <c r="X28" s="37">
        <v>45958</v>
      </c>
      <c r="Y28" s="38">
        <v>800141645</v>
      </c>
      <c r="Z28" s="38">
        <v>7</v>
      </c>
      <c r="AA28" s="29" t="s">
        <v>99</v>
      </c>
      <c r="AB28" s="29" t="s">
        <v>100</v>
      </c>
      <c r="AC28" s="57" t="s">
        <v>399</v>
      </c>
      <c r="AD28" s="57">
        <v>0</v>
      </c>
      <c r="AE28" s="35" t="s">
        <v>93</v>
      </c>
      <c r="AF28" s="57" t="s">
        <v>399</v>
      </c>
      <c r="AG28" s="40" t="s">
        <v>93</v>
      </c>
      <c r="AH28" s="44" t="s">
        <v>400</v>
      </c>
      <c r="AI28" s="44" t="s">
        <v>400</v>
      </c>
      <c r="AJ28" s="42" t="s">
        <v>401</v>
      </c>
      <c r="AK28" s="40" t="s">
        <v>93</v>
      </c>
      <c r="AL28" s="40" t="s">
        <v>93</v>
      </c>
      <c r="AM28" s="40" t="s">
        <v>93</v>
      </c>
      <c r="AN28" s="40" t="s">
        <v>93</v>
      </c>
      <c r="AO28" s="40" t="s">
        <v>93</v>
      </c>
      <c r="AP28" s="40" t="s">
        <v>105</v>
      </c>
      <c r="AQ28" s="22" t="s">
        <v>106</v>
      </c>
      <c r="AR28" s="54">
        <v>45705</v>
      </c>
      <c r="AS28" s="44" t="s">
        <v>402</v>
      </c>
      <c r="AT28" s="30" t="s">
        <v>403</v>
      </c>
      <c r="AU28" s="45" t="s">
        <v>109</v>
      </c>
      <c r="AV28" s="29" t="s">
        <v>93</v>
      </c>
      <c r="AW28" s="29" t="s">
        <v>93</v>
      </c>
      <c r="AX28" s="29" t="s">
        <v>93</v>
      </c>
      <c r="AY28" s="29" t="s">
        <v>93</v>
      </c>
      <c r="AZ28" s="29" t="s">
        <v>93</v>
      </c>
      <c r="BA28" s="29" t="s">
        <v>93</v>
      </c>
      <c r="BB28" s="29" t="s">
        <v>100</v>
      </c>
      <c r="BC28" s="57">
        <v>1111452837</v>
      </c>
      <c r="BD28" s="29" t="s">
        <v>93</v>
      </c>
      <c r="BE28" s="29" t="s">
        <v>93</v>
      </c>
      <c r="BF28" s="29" t="s">
        <v>93</v>
      </c>
      <c r="BG28" s="28" t="s">
        <v>381</v>
      </c>
      <c r="BH28" s="47">
        <v>45709</v>
      </c>
      <c r="BI28" s="32">
        <v>6016510420</v>
      </c>
      <c r="BJ28" s="48" t="s">
        <v>382</v>
      </c>
      <c r="BK28" s="35">
        <f t="shared" si="2"/>
        <v>228</v>
      </c>
      <c r="BL28" s="49">
        <v>0</v>
      </c>
      <c r="BM28" s="49">
        <v>0</v>
      </c>
      <c r="BN28" s="49">
        <v>0</v>
      </c>
      <c r="BO28" s="37"/>
      <c r="BP28" s="49">
        <v>0</v>
      </c>
      <c r="BQ28" s="37"/>
      <c r="BR28" s="49">
        <f t="shared" si="4"/>
        <v>0</v>
      </c>
      <c r="BS28" s="50">
        <v>0</v>
      </c>
      <c r="BT28" s="49">
        <f>P28+BR28-BS28</f>
        <v>23296000</v>
      </c>
      <c r="BU28" s="101">
        <v>8736000</v>
      </c>
      <c r="BV28" s="101">
        <f t="shared" si="5"/>
        <v>14560000</v>
      </c>
      <c r="BW28" s="40" t="s">
        <v>112</v>
      </c>
      <c r="BX28" s="51">
        <v>45702</v>
      </c>
      <c r="BY28" s="51">
        <v>45930</v>
      </c>
      <c r="BZ28" s="51">
        <f t="shared" si="6"/>
        <v>46050</v>
      </c>
      <c r="CA28" s="35">
        <f t="shared" ca="1" si="3"/>
        <v>139</v>
      </c>
      <c r="CB28" s="37">
        <f t="shared" si="1"/>
        <v>46050</v>
      </c>
      <c r="CC28" s="52">
        <f ca="1">CA28/BK28</f>
        <v>0.60964912280701755</v>
      </c>
      <c r="CD28" s="52">
        <f ca="1">CA28/BK28</f>
        <v>0.60964912280701755</v>
      </c>
      <c r="CE28" s="52">
        <f>+BU28/BT28</f>
        <v>0.375</v>
      </c>
      <c r="CF28" s="52">
        <f>+BU28/BT28</f>
        <v>0.375</v>
      </c>
    </row>
    <row r="29" spans="1:114" ht="15" customHeight="1" x14ac:dyDescent="0.25">
      <c r="A29" s="20" t="s">
        <v>404</v>
      </c>
      <c r="B29" s="21">
        <v>45702</v>
      </c>
      <c r="C29" s="22" t="s">
        <v>128</v>
      </c>
      <c r="D29" s="23">
        <v>52366993</v>
      </c>
      <c r="E29" s="22" t="s">
        <v>129</v>
      </c>
      <c r="F29" s="24" t="s">
        <v>86</v>
      </c>
      <c r="G29" s="25" t="s">
        <v>347</v>
      </c>
      <c r="H29" s="55" t="s">
        <v>405</v>
      </c>
      <c r="I29" s="22" t="s">
        <v>89</v>
      </c>
      <c r="J29" s="22" t="s">
        <v>89</v>
      </c>
      <c r="K29" s="27" t="s">
        <v>406</v>
      </c>
      <c r="L29" s="28" t="s">
        <v>407</v>
      </c>
      <c r="M29" s="22" t="s">
        <v>92</v>
      </c>
      <c r="N29" s="29" t="s">
        <v>93</v>
      </c>
      <c r="O29" s="30">
        <v>80111600</v>
      </c>
      <c r="P29" s="31">
        <v>24214000</v>
      </c>
      <c r="Q29" s="56" t="s">
        <v>408</v>
      </c>
      <c r="R29" s="56" t="s">
        <v>409</v>
      </c>
      <c r="S29" s="44" t="s">
        <v>410</v>
      </c>
      <c r="T29" s="34">
        <v>45705</v>
      </c>
      <c r="U29" s="35" t="s">
        <v>353</v>
      </c>
      <c r="V29" s="36" t="s">
        <v>354</v>
      </c>
      <c r="W29" s="37" t="s">
        <v>355</v>
      </c>
      <c r="X29" s="37">
        <v>45958</v>
      </c>
      <c r="Y29" s="38">
        <v>800141645</v>
      </c>
      <c r="Z29" s="38">
        <v>7</v>
      </c>
      <c r="AA29" s="29" t="s">
        <v>99</v>
      </c>
      <c r="AB29" s="29" t="s">
        <v>100</v>
      </c>
      <c r="AC29" s="57" t="s">
        <v>411</v>
      </c>
      <c r="AD29" s="57">
        <v>0</v>
      </c>
      <c r="AE29" s="35" t="s">
        <v>93</v>
      </c>
      <c r="AF29" s="57" t="s">
        <v>411</v>
      </c>
      <c r="AG29" s="40" t="s">
        <v>93</v>
      </c>
      <c r="AH29" s="44" t="s">
        <v>412</v>
      </c>
      <c r="AI29" s="44" t="s">
        <v>412</v>
      </c>
      <c r="AJ29" s="42" t="s">
        <v>413</v>
      </c>
      <c r="AK29" s="40" t="s">
        <v>93</v>
      </c>
      <c r="AL29" s="40" t="s">
        <v>93</v>
      </c>
      <c r="AM29" s="40" t="s">
        <v>93</v>
      </c>
      <c r="AN29" s="40" t="s">
        <v>93</v>
      </c>
      <c r="AO29" s="40" t="s">
        <v>93</v>
      </c>
      <c r="AP29" s="40" t="s">
        <v>105</v>
      </c>
      <c r="AQ29" s="22" t="s">
        <v>106</v>
      </c>
      <c r="AR29" s="54">
        <v>45705</v>
      </c>
      <c r="AS29" s="44" t="s">
        <v>107</v>
      </c>
      <c r="AT29" s="30" t="s">
        <v>414</v>
      </c>
      <c r="AU29" s="45" t="s">
        <v>109</v>
      </c>
      <c r="AV29" s="29" t="s">
        <v>93</v>
      </c>
      <c r="AW29" s="29" t="s">
        <v>93</v>
      </c>
      <c r="AX29" s="29" t="s">
        <v>93</v>
      </c>
      <c r="AY29" s="29" t="s">
        <v>93</v>
      </c>
      <c r="AZ29" s="29" t="s">
        <v>93</v>
      </c>
      <c r="BA29" s="29" t="s">
        <v>93</v>
      </c>
      <c r="BB29" s="29" t="s">
        <v>100</v>
      </c>
      <c r="BC29" s="57">
        <v>1111452837</v>
      </c>
      <c r="BD29" s="29" t="s">
        <v>93</v>
      </c>
      <c r="BE29" s="29" t="s">
        <v>93</v>
      </c>
      <c r="BF29" s="29" t="s">
        <v>93</v>
      </c>
      <c r="BG29" s="28" t="s">
        <v>381</v>
      </c>
      <c r="BH29" s="47">
        <v>45709</v>
      </c>
      <c r="BI29" s="32">
        <v>6016510420</v>
      </c>
      <c r="BJ29" s="48" t="s">
        <v>382</v>
      </c>
      <c r="BK29" s="35">
        <f t="shared" si="2"/>
        <v>228</v>
      </c>
      <c r="BL29" s="49">
        <v>0</v>
      </c>
      <c r="BM29" s="49">
        <v>0</v>
      </c>
      <c r="BN29" s="49">
        <v>0</v>
      </c>
      <c r="BO29" s="37"/>
      <c r="BP29" s="49">
        <v>0</v>
      </c>
      <c r="BQ29" s="37"/>
      <c r="BR29" s="49">
        <f t="shared" si="4"/>
        <v>0</v>
      </c>
      <c r="BS29" s="50">
        <v>0</v>
      </c>
      <c r="BT29" s="49">
        <f>P29+BR29-BS29</f>
        <v>24214000</v>
      </c>
      <c r="BU29" s="101">
        <v>8736000</v>
      </c>
      <c r="BV29" s="101">
        <f t="shared" si="5"/>
        <v>15478000</v>
      </c>
      <c r="BW29" s="40" t="s">
        <v>112</v>
      </c>
      <c r="BX29" s="51">
        <v>45702</v>
      </c>
      <c r="BY29" s="51">
        <v>45930</v>
      </c>
      <c r="BZ29" s="51">
        <f t="shared" si="6"/>
        <v>46050</v>
      </c>
      <c r="CA29" s="35">
        <f t="shared" ca="1" si="3"/>
        <v>139</v>
      </c>
      <c r="CB29" s="37">
        <f t="shared" si="1"/>
        <v>46050</v>
      </c>
      <c r="CC29" s="52">
        <f ca="1">CA29/BK29</f>
        <v>0.60964912280701755</v>
      </c>
      <c r="CD29" s="52">
        <f ca="1">CA29/BK29</f>
        <v>0.60964912280701755</v>
      </c>
      <c r="CE29" s="52">
        <f>+BU29/BT29</f>
        <v>0.360783018088709</v>
      </c>
      <c r="CF29" s="52">
        <f>+BU29/BT29</f>
        <v>0.360783018088709</v>
      </c>
    </row>
    <row r="30" spans="1:114" ht="15" customHeight="1" x14ac:dyDescent="0.25">
      <c r="A30" s="20" t="s">
        <v>415</v>
      </c>
      <c r="B30" s="21">
        <v>45702</v>
      </c>
      <c r="C30" s="44" t="s">
        <v>416</v>
      </c>
      <c r="D30" s="23">
        <v>51584885</v>
      </c>
      <c r="E30" s="44" t="s">
        <v>417</v>
      </c>
      <c r="F30" s="24" t="s">
        <v>86</v>
      </c>
      <c r="G30" s="25" t="s">
        <v>347</v>
      </c>
      <c r="H30" s="55" t="s">
        <v>418</v>
      </c>
      <c r="I30" s="22" t="s">
        <v>89</v>
      </c>
      <c r="J30" s="22" t="s">
        <v>89</v>
      </c>
      <c r="K30" s="27" t="s">
        <v>419</v>
      </c>
      <c r="L30" s="28" t="s">
        <v>420</v>
      </c>
      <c r="M30" s="22" t="s">
        <v>92</v>
      </c>
      <c r="N30" s="29" t="s">
        <v>93</v>
      </c>
      <c r="O30" s="30">
        <v>83121500</v>
      </c>
      <c r="P30" s="60">
        <v>21592771</v>
      </c>
      <c r="Q30" s="56" t="s">
        <v>421</v>
      </c>
      <c r="R30" s="56" t="s">
        <v>422</v>
      </c>
      <c r="S30" s="44" t="s">
        <v>423</v>
      </c>
      <c r="T30" s="34">
        <v>45708</v>
      </c>
      <c r="U30" s="35" t="s">
        <v>97</v>
      </c>
      <c r="V30" s="36" t="s">
        <v>98</v>
      </c>
      <c r="W30" s="37" t="s">
        <v>93</v>
      </c>
      <c r="X30" s="37" t="s">
        <v>93</v>
      </c>
      <c r="Y30" s="38">
        <v>899999162</v>
      </c>
      <c r="Z30" s="38">
        <v>4</v>
      </c>
      <c r="AA30" s="61" t="s">
        <v>337</v>
      </c>
      <c r="AB30" s="61" t="s">
        <v>338</v>
      </c>
      <c r="AC30" s="57">
        <v>0</v>
      </c>
      <c r="AD30" s="57" t="s">
        <v>424</v>
      </c>
      <c r="AE30" s="56">
        <v>1</v>
      </c>
      <c r="AF30" s="57" t="s">
        <v>425</v>
      </c>
      <c r="AG30" s="40" t="s">
        <v>93</v>
      </c>
      <c r="AH30" s="44" t="s">
        <v>426</v>
      </c>
      <c r="AI30" s="44" t="s">
        <v>427</v>
      </c>
      <c r="AJ30" s="42" t="s">
        <v>428</v>
      </c>
      <c r="AK30" s="40" t="s">
        <v>93</v>
      </c>
      <c r="AL30" s="40" t="s">
        <v>93</v>
      </c>
      <c r="AM30" s="40" t="s">
        <v>93</v>
      </c>
      <c r="AN30" s="40" t="s">
        <v>93</v>
      </c>
      <c r="AO30" s="40" t="s">
        <v>93</v>
      </c>
      <c r="AP30" s="40" t="s">
        <v>105</v>
      </c>
      <c r="AQ30" s="22" t="s">
        <v>106</v>
      </c>
      <c r="AR30" s="54">
        <v>45705</v>
      </c>
      <c r="AS30" s="44" t="s">
        <v>429</v>
      </c>
      <c r="AT30" s="30">
        <v>2067358</v>
      </c>
      <c r="AU30" s="45" t="s">
        <v>109</v>
      </c>
      <c r="AV30" s="29" t="s">
        <v>93</v>
      </c>
      <c r="AW30" s="29" t="s">
        <v>93</v>
      </c>
      <c r="AX30" s="29" t="s">
        <v>93</v>
      </c>
      <c r="AY30" s="29" t="s">
        <v>93</v>
      </c>
      <c r="AZ30" s="29" t="s">
        <v>93</v>
      </c>
      <c r="BA30" s="29" t="s">
        <v>93</v>
      </c>
      <c r="BB30" s="29" t="s">
        <v>100</v>
      </c>
      <c r="BC30" s="57">
        <v>30390529</v>
      </c>
      <c r="BD30" s="29" t="s">
        <v>93</v>
      </c>
      <c r="BE30" s="29" t="s">
        <v>93</v>
      </c>
      <c r="BF30" s="29" t="s">
        <v>93</v>
      </c>
      <c r="BG30" s="28" t="s">
        <v>430</v>
      </c>
      <c r="BH30" s="47">
        <v>45709</v>
      </c>
      <c r="BI30" s="32">
        <v>6016510420</v>
      </c>
      <c r="BJ30" s="48" t="s">
        <v>431</v>
      </c>
      <c r="BK30" s="35">
        <f t="shared" si="2"/>
        <v>320</v>
      </c>
      <c r="BL30" s="49">
        <v>0</v>
      </c>
      <c r="BM30" s="49">
        <v>0</v>
      </c>
      <c r="BN30" s="49">
        <v>0</v>
      </c>
      <c r="BO30" s="37"/>
      <c r="BP30" s="49">
        <v>0</v>
      </c>
      <c r="BQ30" s="37"/>
      <c r="BR30" s="49">
        <f t="shared" si="4"/>
        <v>0</v>
      </c>
      <c r="BS30" s="50">
        <v>0</v>
      </c>
      <c r="BT30" s="49">
        <f>P30+BR30-BS30</f>
        <v>21592771</v>
      </c>
      <c r="BU30" s="101">
        <v>21592771</v>
      </c>
      <c r="BV30" s="101">
        <f t="shared" si="5"/>
        <v>0</v>
      </c>
      <c r="BW30" s="40" t="s">
        <v>112</v>
      </c>
      <c r="BX30" s="51">
        <v>45702</v>
      </c>
      <c r="BY30" s="51">
        <v>46022</v>
      </c>
      <c r="BZ30" s="51">
        <f t="shared" si="6"/>
        <v>46142</v>
      </c>
      <c r="CA30" s="35">
        <f t="shared" ca="1" si="3"/>
        <v>139</v>
      </c>
      <c r="CB30" s="37">
        <f t="shared" si="1"/>
        <v>46142</v>
      </c>
      <c r="CC30" s="52">
        <f ca="1">CA30/BK30</f>
        <v>0.43437500000000001</v>
      </c>
      <c r="CD30" s="52">
        <f ca="1">CA30/BK30</f>
        <v>0.43437500000000001</v>
      </c>
      <c r="CE30" s="52">
        <f>+BU30/BT30</f>
        <v>1</v>
      </c>
      <c r="CF30" s="52">
        <f>+BU30/BT30</f>
        <v>1</v>
      </c>
    </row>
    <row r="31" spans="1:114" ht="15" customHeight="1" x14ac:dyDescent="0.25">
      <c r="A31" s="20" t="s">
        <v>432</v>
      </c>
      <c r="B31" s="21">
        <v>45706</v>
      </c>
      <c r="C31" s="44" t="s">
        <v>193</v>
      </c>
      <c r="D31" s="23">
        <v>39758531</v>
      </c>
      <c r="E31" s="22" t="s">
        <v>433</v>
      </c>
      <c r="F31" s="24" t="s">
        <v>86</v>
      </c>
      <c r="G31" s="25" t="s">
        <v>434</v>
      </c>
      <c r="H31" s="55" t="s">
        <v>435</v>
      </c>
      <c r="I31" s="22" t="s">
        <v>89</v>
      </c>
      <c r="J31" s="22" t="s">
        <v>89</v>
      </c>
      <c r="K31" s="27" t="s">
        <v>436</v>
      </c>
      <c r="L31" s="28" t="s">
        <v>437</v>
      </c>
      <c r="M31" s="22" t="s">
        <v>92</v>
      </c>
      <c r="N31" s="29" t="s">
        <v>93</v>
      </c>
      <c r="O31" s="30">
        <v>80101504</v>
      </c>
      <c r="P31" s="31">
        <v>54291690</v>
      </c>
      <c r="Q31" s="56" t="s">
        <v>438</v>
      </c>
      <c r="R31" s="56" t="s">
        <v>439</v>
      </c>
      <c r="S31" s="44" t="s">
        <v>303</v>
      </c>
      <c r="T31" s="34">
        <v>45707</v>
      </c>
      <c r="U31" s="35" t="s">
        <v>97</v>
      </c>
      <c r="V31" s="36" t="s">
        <v>98</v>
      </c>
      <c r="W31" s="37" t="s">
        <v>93</v>
      </c>
      <c r="X31" s="37" t="s">
        <v>93</v>
      </c>
      <c r="Y31" s="38">
        <v>899999162</v>
      </c>
      <c r="Z31" s="38">
        <v>4</v>
      </c>
      <c r="AA31" s="29" t="s">
        <v>99</v>
      </c>
      <c r="AB31" s="29" t="s">
        <v>100</v>
      </c>
      <c r="AC31" s="57" t="s">
        <v>440</v>
      </c>
      <c r="AD31" s="57">
        <v>0</v>
      </c>
      <c r="AE31" s="35" t="s">
        <v>93</v>
      </c>
      <c r="AF31" s="57" t="s">
        <v>440</v>
      </c>
      <c r="AG31" s="40" t="s">
        <v>93</v>
      </c>
      <c r="AH31" s="44" t="s">
        <v>441</v>
      </c>
      <c r="AI31" s="44" t="s">
        <v>441</v>
      </c>
      <c r="AJ31" s="42" t="s">
        <v>442</v>
      </c>
      <c r="AK31" s="40" t="s">
        <v>93</v>
      </c>
      <c r="AL31" s="40" t="s">
        <v>93</v>
      </c>
      <c r="AM31" s="40" t="s">
        <v>93</v>
      </c>
      <c r="AN31" s="40" t="s">
        <v>93</v>
      </c>
      <c r="AO31" s="40" t="s">
        <v>93</v>
      </c>
      <c r="AP31" s="40" t="s">
        <v>105</v>
      </c>
      <c r="AQ31" s="22" t="s">
        <v>106</v>
      </c>
      <c r="AR31" s="54">
        <v>45705</v>
      </c>
      <c r="AS31" s="44" t="s">
        <v>140</v>
      </c>
      <c r="AT31" s="30" t="s">
        <v>443</v>
      </c>
      <c r="AU31" s="45" t="s">
        <v>109</v>
      </c>
      <c r="AV31" s="29" t="s">
        <v>93</v>
      </c>
      <c r="AW31" s="29" t="s">
        <v>93</v>
      </c>
      <c r="AX31" s="29" t="s">
        <v>93</v>
      </c>
      <c r="AY31" s="29" t="s">
        <v>93</v>
      </c>
      <c r="AZ31" s="29" t="s">
        <v>93</v>
      </c>
      <c r="BA31" s="29" t="s">
        <v>93</v>
      </c>
      <c r="BB31" s="29" t="s">
        <v>100</v>
      </c>
      <c r="BC31" s="57">
        <v>22790292</v>
      </c>
      <c r="BD31" s="29" t="s">
        <v>93</v>
      </c>
      <c r="BE31" s="29" t="s">
        <v>93</v>
      </c>
      <c r="BF31" s="29" t="s">
        <v>93</v>
      </c>
      <c r="BG31" s="28" t="s">
        <v>444</v>
      </c>
      <c r="BH31" s="47">
        <v>45709</v>
      </c>
      <c r="BI31" s="32">
        <v>6016510420</v>
      </c>
      <c r="BJ31" s="48" t="s">
        <v>445</v>
      </c>
      <c r="BK31" s="35">
        <f t="shared" si="2"/>
        <v>316</v>
      </c>
      <c r="BL31" s="49">
        <v>0</v>
      </c>
      <c r="BM31" s="49">
        <v>0</v>
      </c>
      <c r="BN31" s="49">
        <v>0</v>
      </c>
      <c r="BO31" s="37"/>
      <c r="BP31" s="49">
        <v>0</v>
      </c>
      <c r="BQ31" s="37"/>
      <c r="BR31" s="49">
        <f t="shared" si="4"/>
        <v>0</v>
      </c>
      <c r="BS31" s="50">
        <v>0</v>
      </c>
      <c r="BT31" s="49">
        <f>P31+BR31-BS31</f>
        <v>54291690</v>
      </c>
      <c r="BU31" s="101">
        <v>16287507</v>
      </c>
      <c r="BV31" s="101">
        <f t="shared" si="5"/>
        <v>38004183</v>
      </c>
      <c r="BW31" s="40" t="s">
        <v>112</v>
      </c>
      <c r="BX31" s="51">
        <v>45706</v>
      </c>
      <c r="BY31" s="51">
        <v>46022</v>
      </c>
      <c r="BZ31" s="47">
        <f t="shared" si="6"/>
        <v>46142</v>
      </c>
      <c r="CA31" s="56">
        <f t="shared" ca="1" si="3"/>
        <v>135</v>
      </c>
      <c r="CB31" s="54">
        <f t="shared" si="1"/>
        <v>46142</v>
      </c>
      <c r="CC31" s="52">
        <f ca="1">CA31/BK31</f>
        <v>0.42721518987341772</v>
      </c>
      <c r="CD31" s="52">
        <f ca="1">CA31/BK31</f>
        <v>0.42721518987341772</v>
      </c>
      <c r="CE31" s="52">
        <f>+BU31/BT31</f>
        <v>0.3</v>
      </c>
      <c r="CF31" s="52">
        <f>+BU31/BT31</f>
        <v>0.3</v>
      </c>
    </row>
    <row r="32" spans="1:114" ht="15" customHeight="1" x14ac:dyDescent="0.25">
      <c r="A32" s="20" t="s">
        <v>446</v>
      </c>
      <c r="B32" s="21">
        <v>45706</v>
      </c>
      <c r="C32" s="44" t="s">
        <v>193</v>
      </c>
      <c r="D32" s="23">
        <v>39758531</v>
      </c>
      <c r="E32" s="22" t="s">
        <v>433</v>
      </c>
      <c r="F32" s="24" t="s">
        <v>86</v>
      </c>
      <c r="G32" s="25" t="s">
        <v>434</v>
      </c>
      <c r="H32" s="55" t="s">
        <v>447</v>
      </c>
      <c r="I32" s="22" t="s">
        <v>89</v>
      </c>
      <c r="J32" s="22" t="s">
        <v>89</v>
      </c>
      <c r="K32" s="27" t="s">
        <v>448</v>
      </c>
      <c r="L32" s="28" t="s">
        <v>449</v>
      </c>
      <c r="M32" s="22" t="s">
        <v>92</v>
      </c>
      <c r="N32" s="29" t="s">
        <v>93</v>
      </c>
      <c r="O32" s="30">
        <v>80111708</v>
      </c>
      <c r="P32" s="31">
        <v>54291690</v>
      </c>
      <c r="Q32" s="56" t="s">
        <v>450</v>
      </c>
      <c r="R32" s="56" t="s">
        <v>451</v>
      </c>
      <c r="S32" s="44" t="s">
        <v>135</v>
      </c>
      <c r="T32" s="34">
        <v>45707</v>
      </c>
      <c r="U32" s="35" t="s">
        <v>97</v>
      </c>
      <c r="V32" s="36" t="s">
        <v>98</v>
      </c>
      <c r="W32" s="37" t="s">
        <v>93</v>
      </c>
      <c r="X32" s="37" t="s">
        <v>93</v>
      </c>
      <c r="Y32" s="38">
        <v>899999162</v>
      </c>
      <c r="Z32" s="38">
        <v>4</v>
      </c>
      <c r="AA32" s="29" t="s">
        <v>99</v>
      </c>
      <c r="AB32" s="29" t="s">
        <v>100</v>
      </c>
      <c r="AC32" s="57" t="s">
        <v>452</v>
      </c>
      <c r="AD32" s="57">
        <v>0</v>
      </c>
      <c r="AE32" s="35" t="s">
        <v>93</v>
      </c>
      <c r="AF32" s="57" t="s">
        <v>452</v>
      </c>
      <c r="AG32" s="40" t="s">
        <v>93</v>
      </c>
      <c r="AH32" s="44" t="s">
        <v>453</v>
      </c>
      <c r="AI32" s="44" t="s">
        <v>453</v>
      </c>
      <c r="AJ32" s="42" t="s">
        <v>454</v>
      </c>
      <c r="AK32" s="40" t="s">
        <v>93</v>
      </c>
      <c r="AL32" s="40" t="s">
        <v>93</v>
      </c>
      <c r="AM32" s="40" t="s">
        <v>93</v>
      </c>
      <c r="AN32" s="40" t="s">
        <v>93</v>
      </c>
      <c r="AO32" s="40" t="s">
        <v>93</v>
      </c>
      <c r="AP32" s="40" t="s">
        <v>105</v>
      </c>
      <c r="AQ32" s="22" t="s">
        <v>106</v>
      </c>
      <c r="AR32" s="54">
        <v>45706</v>
      </c>
      <c r="AS32" s="44" t="s">
        <v>107</v>
      </c>
      <c r="AT32" s="30" t="s">
        <v>455</v>
      </c>
      <c r="AU32" s="45" t="s">
        <v>109</v>
      </c>
      <c r="AV32" s="29" t="s">
        <v>93</v>
      </c>
      <c r="AW32" s="29" t="s">
        <v>93</v>
      </c>
      <c r="AX32" s="29" t="s">
        <v>93</v>
      </c>
      <c r="AY32" s="29" t="s">
        <v>93</v>
      </c>
      <c r="AZ32" s="29" t="s">
        <v>93</v>
      </c>
      <c r="BA32" s="29" t="s">
        <v>93</v>
      </c>
      <c r="BB32" s="29" t="s">
        <v>100</v>
      </c>
      <c r="BC32" s="57">
        <v>93126622</v>
      </c>
      <c r="BD32" s="29" t="s">
        <v>93</v>
      </c>
      <c r="BE32" s="29" t="s">
        <v>93</v>
      </c>
      <c r="BF32" s="29" t="s">
        <v>93</v>
      </c>
      <c r="BG32" s="28" t="s">
        <v>456</v>
      </c>
      <c r="BH32" s="47">
        <v>45709</v>
      </c>
      <c r="BI32" s="32">
        <v>6016510420</v>
      </c>
      <c r="BJ32" s="48" t="s">
        <v>457</v>
      </c>
      <c r="BK32" s="35">
        <f t="shared" si="2"/>
        <v>316</v>
      </c>
      <c r="BL32" s="49">
        <v>0</v>
      </c>
      <c r="BM32" s="49">
        <v>0</v>
      </c>
      <c r="BN32" s="49">
        <v>0</v>
      </c>
      <c r="BO32" s="37"/>
      <c r="BP32" s="49">
        <v>0</v>
      </c>
      <c r="BQ32" s="37"/>
      <c r="BR32" s="49">
        <f t="shared" si="4"/>
        <v>0</v>
      </c>
      <c r="BS32" s="50">
        <v>0</v>
      </c>
      <c r="BT32" s="49">
        <f>P32+BR32-BS32</f>
        <v>54291690</v>
      </c>
      <c r="BU32" s="101">
        <v>10858338</v>
      </c>
      <c r="BV32" s="101">
        <f t="shared" si="5"/>
        <v>43433352</v>
      </c>
      <c r="BW32" s="40" t="s">
        <v>112</v>
      </c>
      <c r="BX32" s="51">
        <v>45706</v>
      </c>
      <c r="BY32" s="51">
        <v>46022</v>
      </c>
      <c r="BZ32" s="47">
        <f t="shared" si="6"/>
        <v>46142</v>
      </c>
      <c r="CA32" s="56">
        <f t="shared" ca="1" si="3"/>
        <v>135</v>
      </c>
      <c r="CB32" s="54">
        <f t="shared" si="1"/>
        <v>46142</v>
      </c>
      <c r="CC32" s="52">
        <f ca="1">CA32/BK32</f>
        <v>0.42721518987341772</v>
      </c>
      <c r="CD32" s="52">
        <f ca="1">CA32/BK32</f>
        <v>0.42721518987341772</v>
      </c>
      <c r="CE32" s="52">
        <f>+BU32/BT32</f>
        <v>0.2</v>
      </c>
      <c r="CF32" s="52">
        <f>+BU32/BT32</f>
        <v>0.2</v>
      </c>
    </row>
    <row r="33" spans="1:114" ht="15" customHeight="1" x14ac:dyDescent="0.25">
      <c r="A33" s="20" t="s">
        <v>458</v>
      </c>
      <c r="B33" s="21">
        <v>45713</v>
      </c>
      <c r="C33" s="22" t="s">
        <v>128</v>
      </c>
      <c r="D33" s="23">
        <v>52366993</v>
      </c>
      <c r="E33" s="22" t="s">
        <v>129</v>
      </c>
      <c r="F33" s="24" t="s">
        <v>114</v>
      </c>
      <c r="G33" s="25" t="s">
        <v>347</v>
      </c>
      <c r="H33" s="55" t="s">
        <v>459</v>
      </c>
      <c r="I33" s="22" t="s">
        <v>89</v>
      </c>
      <c r="J33" s="22" t="s">
        <v>89</v>
      </c>
      <c r="K33" s="27" t="s">
        <v>460</v>
      </c>
      <c r="L33" s="28" t="s">
        <v>461</v>
      </c>
      <c r="M33" s="22" t="s">
        <v>92</v>
      </c>
      <c r="N33" s="29" t="s">
        <v>93</v>
      </c>
      <c r="O33" s="30">
        <v>80111600</v>
      </c>
      <c r="P33" s="31">
        <v>21632000</v>
      </c>
      <c r="Q33" s="56" t="s">
        <v>462</v>
      </c>
      <c r="R33" s="56" t="s">
        <v>463</v>
      </c>
      <c r="S33" s="25" t="s">
        <v>303</v>
      </c>
      <c r="T33" s="54">
        <v>45714</v>
      </c>
      <c r="U33" s="35" t="s">
        <v>353</v>
      </c>
      <c r="V33" s="36" t="s">
        <v>354</v>
      </c>
      <c r="W33" s="37" t="s">
        <v>355</v>
      </c>
      <c r="X33" s="37">
        <v>45958</v>
      </c>
      <c r="Y33" s="38">
        <v>800141645</v>
      </c>
      <c r="Z33" s="38">
        <v>7</v>
      </c>
      <c r="AA33" s="29" t="s">
        <v>99</v>
      </c>
      <c r="AB33" s="29" t="s">
        <v>100</v>
      </c>
      <c r="AC33" s="57" t="s">
        <v>464</v>
      </c>
      <c r="AD33" s="57">
        <v>0</v>
      </c>
      <c r="AE33" s="35" t="s">
        <v>93</v>
      </c>
      <c r="AF33" s="57" t="s">
        <v>464</v>
      </c>
      <c r="AG33" s="40" t="s">
        <v>93</v>
      </c>
      <c r="AH33" s="25" t="s">
        <v>465</v>
      </c>
      <c r="AI33" s="25" t="s">
        <v>465</v>
      </c>
      <c r="AJ33" s="42" t="s">
        <v>466</v>
      </c>
      <c r="AK33" s="40" t="s">
        <v>93</v>
      </c>
      <c r="AL33" s="40" t="s">
        <v>93</v>
      </c>
      <c r="AM33" s="40" t="s">
        <v>93</v>
      </c>
      <c r="AN33" s="40" t="s">
        <v>93</v>
      </c>
      <c r="AO33" s="40" t="s">
        <v>93</v>
      </c>
      <c r="AP33" s="40" t="s">
        <v>105</v>
      </c>
      <c r="AQ33" s="22" t="s">
        <v>106</v>
      </c>
      <c r="AR33" s="54">
        <v>45714</v>
      </c>
      <c r="AS33" s="44" t="s">
        <v>107</v>
      </c>
      <c r="AT33" s="30" t="s">
        <v>467</v>
      </c>
      <c r="AU33" s="45" t="s">
        <v>109</v>
      </c>
      <c r="AV33" s="29" t="s">
        <v>93</v>
      </c>
      <c r="AW33" s="29" t="s">
        <v>93</v>
      </c>
      <c r="AX33" s="29" t="s">
        <v>93</v>
      </c>
      <c r="AY33" s="29" t="s">
        <v>93</v>
      </c>
      <c r="AZ33" s="29" t="s">
        <v>93</v>
      </c>
      <c r="BA33" s="29" t="s">
        <v>93</v>
      </c>
      <c r="BB33" s="29" t="s">
        <v>100</v>
      </c>
      <c r="BC33" s="57">
        <v>1012400050</v>
      </c>
      <c r="BD33" s="29" t="s">
        <v>93</v>
      </c>
      <c r="BE33" s="29" t="s">
        <v>93</v>
      </c>
      <c r="BF33" s="29" t="s">
        <v>93</v>
      </c>
      <c r="BG33" s="28" t="s">
        <v>468</v>
      </c>
      <c r="BH33" s="47">
        <v>45754</v>
      </c>
      <c r="BI33" s="32">
        <v>6016510420</v>
      </c>
      <c r="BJ33" s="48" t="s">
        <v>469</v>
      </c>
      <c r="BK33" s="35">
        <f t="shared" si="2"/>
        <v>217</v>
      </c>
      <c r="BL33" s="49">
        <v>0</v>
      </c>
      <c r="BM33" s="49">
        <v>0</v>
      </c>
      <c r="BN33" s="49">
        <v>0</v>
      </c>
      <c r="BO33" s="37"/>
      <c r="BP33" s="49">
        <v>0</v>
      </c>
      <c r="BQ33" s="37"/>
      <c r="BR33" s="49">
        <f t="shared" si="4"/>
        <v>0</v>
      </c>
      <c r="BS33" s="50">
        <v>0</v>
      </c>
      <c r="BT33" s="49">
        <f>P33+BR33-BS33</f>
        <v>21632000</v>
      </c>
      <c r="BU33" s="101">
        <v>5408000</v>
      </c>
      <c r="BV33" s="101">
        <f t="shared" si="5"/>
        <v>16224000</v>
      </c>
      <c r="BW33" s="40" t="s">
        <v>112</v>
      </c>
      <c r="BX33" s="51">
        <v>45713</v>
      </c>
      <c r="BY33" s="51">
        <v>45930</v>
      </c>
      <c r="BZ33" s="47">
        <f t="shared" si="6"/>
        <v>46050</v>
      </c>
      <c r="CA33" s="56">
        <f t="shared" ca="1" si="3"/>
        <v>128</v>
      </c>
      <c r="CB33" s="54">
        <f t="shared" si="1"/>
        <v>46050</v>
      </c>
      <c r="CC33" s="52">
        <f ca="1">CA33/BK33</f>
        <v>0.58986175115207373</v>
      </c>
      <c r="CD33" s="52">
        <f ca="1">CA33/BK33</f>
        <v>0.58986175115207373</v>
      </c>
      <c r="CE33" s="52">
        <f>+BU33/BT33</f>
        <v>0.25</v>
      </c>
      <c r="CF33" s="52">
        <f>+BU33/BT33</f>
        <v>0.25</v>
      </c>
    </row>
    <row r="34" spans="1:114" s="64" customFormat="1" ht="15" customHeight="1" x14ac:dyDescent="0.25">
      <c r="A34" s="20" t="s">
        <v>470</v>
      </c>
      <c r="B34" s="21">
        <v>45714</v>
      </c>
      <c r="C34" s="62" t="s">
        <v>193</v>
      </c>
      <c r="D34" s="23">
        <v>39758531</v>
      </c>
      <c r="E34" s="22" t="s">
        <v>433</v>
      </c>
      <c r="F34" s="24" t="s">
        <v>86</v>
      </c>
      <c r="G34" s="22" t="s">
        <v>115</v>
      </c>
      <c r="H34" s="63" t="s">
        <v>471</v>
      </c>
      <c r="I34" s="22" t="s">
        <v>89</v>
      </c>
      <c r="J34" s="22" t="s">
        <v>89</v>
      </c>
      <c r="K34" s="27" t="s">
        <v>472</v>
      </c>
      <c r="L34" s="64" t="s">
        <v>473</v>
      </c>
      <c r="M34" s="22" t="s">
        <v>92</v>
      </c>
      <c r="N34" s="29" t="s">
        <v>93</v>
      </c>
      <c r="O34" s="65">
        <v>80101505</v>
      </c>
      <c r="P34" s="66">
        <v>55582200</v>
      </c>
      <c r="Q34" s="67" t="s">
        <v>474</v>
      </c>
      <c r="R34" s="67" t="s">
        <v>475</v>
      </c>
      <c r="S34" s="68" t="s">
        <v>96</v>
      </c>
      <c r="T34" s="69">
        <v>45715</v>
      </c>
      <c r="U34" s="35" t="s">
        <v>97</v>
      </c>
      <c r="V34" s="36" t="s">
        <v>98</v>
      </c>
      <c r="W34" s="37" t="s">
        <v>93</v>
      </c>
      <c r="X34" s="37" t="s">
        <v>93</v>
      </c>
      <c r="Y34" s="38">
        <v>899999162</v>
      </c>
      <c r="Z34" s="38">
        <v>4</v>
      </c>
      <c r="AA34" s="29" t="s">
        <v>99</v>
      </c>
      <c r="AB34" s="29" t="s">
        <v>100</v>
      </c>
      <c r="AC34" s="70" t="s">
        <v>476</v>
      </c>
      <c r="AD34" s="70">
        <v>0</v>
      </c>
      <c r="AE34" s="35" t="s">
        <v>93</v>
      </c>
      <c r="AF34" s="70" t="s">
        <v>476</v>
      </c>
      <c r="AG34" s="40" t="s">
        <v>93</v>
      </c>
      <c r="AH34" s="68" t="s">
        <v>477</v>
      </c>
      <c r="AI34" s="68" t="s">
        <v>477</v>
      </c>
      <c r="AJ34" s="42" t="s">
        <v>478</v>
      </c>
      <c r="AK34" s="40" t="s">
        <v>93</v>
      </c>
      <c r="AL34" s="40" t="s">
        <v>93</v>
      </c>
      <c r="AM34" s="40" t="s">
        <v>93</v>
      </c>
      <c r="AN34" s="40" t="s">
        <v>93</v>
      </c>
      <c r="AO34" s="40" t="s">
        <v>93</v>
      </c>
      <c r="AP34" s="40" t="s">
        <v>105</v>
      </c>
      <c r="AQ34" s="22" t="s">
        <v>106</v>
      </c>
      <c r="AR34" s="69">
        <v>45715</v>
      </c>
      <c r="AS34" s="62" t="s">
        <v>140</v>
      </c>
      <c r="AT34" s="65" t="s">
        <v>479</v>
      </c>
      <c r="AU34" s="45" t="s">
        <v>109</v>
      </c>
      <c r="AV34" s="29" t="s">
        <v>93</v>
      </c>
      <c r="AW34" s="29" t="s">
        <v>93</v>
      </c>
      <c r="AX34" s="29" t="s">
        <v>93</v>
      </c>
      <c r="AY34" s="29" t="s">
        <v>93</v>
      </c>
      <c r="AZ34" s="29" t="s">
        <v>93</v>
      </c>
      <c r="BA34" s="29" t="s">
        <v>93</v>
      </c>
      <c r="BB34" s="29" t="s">
        <v>100</v>
      </c>
      <c r="BC34" s="70">
        <v>52083967</v>
      </c>
      <c r="BD34" s="29" t="s">
        <v>93</v>
      </c>
      <c r="BE34" s="29" t="s">
        <v>93</v>
      </c>
      <c r="BF34" s="29" t="s">
        <v>93</v>
      </c>
      <c r="BG34" s="64" t="s">
        <v>480</v>
      </c>
      <c r="BH34" s="71">
        <v>45715</v>
      </c>
      <c r="BI34" s="32">
        <v>6016510420</v>
      </c>
      <c r="BJ34" s="48" t="s">
        <v>481</v>
      </c>
      <c r="BK34" s="35">
        <f t="shared" si="2"/>
        <v>299</v>
      </c>
      <c r="BL34" s="49">
        <v>0</v>
      </c>
      <c r="BM34" s="49">
        <v>0</v>
      </c>
      <c r="BN34" s="49">
        <v>0</v>
      </c>
      <c r="BO34" s="37"/>
      <c r="BP34" s="49">
        <v>0</v>
      </c>
      <c r="BQ34" s="37"/>
      <c r="BR34" s="49">
        <f t="shared" si="4"/>
        <v>0</v>
      </c>
      <c r="BS34" s="50">
        <v>0</v>
      </c>
      <c r="BT34" s="49">
        <f>P34+BR34-BS34</f>
        <v>55582200</v>
      </c>
      <c r="BU34" s="101">
        <v>11116440</v>
      </c>
      <c r="BV34" s="101">
        <f t="shared" si="5"/>
        <v>44465760</v>
      </c>
      <c r="BW34" s="40" t="s">
        <v>112</v>
      </c>
      <c r="BX34" s="51">
        <v>45714</v>
      </c>
      <c r="BY34" s="51">
        <v>46013</v>
      </c>
      <c r="BZ34" s="71">
        <f t="shared" si="6"/>
        <v>46133</v>
      </c>
      <c r="CA34" s="67">
        <f t="shared" ca="1" si="3"/>
        <v>127</v>
      </c>
      <c r="CB34" s="69">
        <f t="shared" si="1"/>
        <v>46133</v>
      </c>
      <c r="CC34" s="52">
        <f ca="1">CA34/BK34</f>
        <v>0.42474916387959866</v>
      </c>
      <c r="CD34" s="52">
        <f ca="1">CA34/BK34</f>
        <v>0.42474916387959866</v>
      </c>
      <c r="CE34" s="52">
        <f>+BU34/BT34</f>
        <v>0.2</v>
      </c>
      <c r="CF34" s="52">
        <f>+BU34/BT34</f>
        <v>0.2</v>
      </c>
    </row>
    <row r="35" spans="1:114" ht="15" customHeight="1" x14ac:dyDescent="0.25">
      <c r="A35" s="20" t="s">
        <v>482</v>
      </c>
      <c r="B35" s="21">
        <v>45714</v>
      </c>
      <c r="C35" s="22" t="s">
        <v>128</v>
      </c>
      <c r="D35" s="23">
        <v>52366993</v>
      </c>
      <c r="E35" s="22" t="s">
        <v>129</v>
      </c>
      <c r="F35" s="24" t="s">
        <v>86</v>
      </c>
      <c r="G35" s="25" t="s">
        <v>347</v>
      </c>
      <c r="H35" s="55" t="s">
        <v>483</v>
      </c>
      <c r="I35" s="22" t="s">
        <v>89</v>
      </c>
      <c r="J35" s="22" t="s">
        <v>89</v>
      </c>
      <c r="K35" s="27" t="s">
        <v>484</v>
      </c>
      <c r="L35" s="28" t="s">
        <v>485</v>
      </c>
      <c r="M35" s="22" t="s">
        <v>92</v>
      </c>
      <c r="N35" s="29" t="s">
        <v>93</v>
      </c>
      <c r="O35" s="30">
        <v>80111600</v>
      </c>
      <c r="P35" s="31">
        <v>24214000</v>
      </c>
      <c r="Q35" s="56" t="s">
        <v>290</v>
      </c>
      <c r="R35" s="56" t="s">
        <v>486</v>
      </c>
      <c r="S35" s="25" t="s">
        <v>410</v>
      </c>
      <c r="T35" s="54">
        <v>45715</v>
      </c>
      <c r="U35" s="35" t="s">
        <v>353</v>
      </c>
      <c r="V35" s="36" t="s">
        <v>354</v>
      </c>
      <c r="W35" s="37" t="s">
        <v>355</v>
      </c>
      <c r="X35" s="37">
        <v>45958</v>
      </c>
      <c r="Y35" s="38">
        <v>800141645</v>
      </c>
      <c r="Z35" s="38">
        <v>7</v>
      </c>
      <c r="AA35" s="29" t="s">
        <v>99</v>
      </c>
      <c r="AB35" s="29" t="s">
        <v>100</v>
      </c>
      <c r="AC35" s="57" t="s">
        <v>487</v>
      </c>
      <c r="AD35" s="57">
        <v>0</v>
      </c>
      <c r="AE35" s="35" t="s">
        <v>93</v>
      </c>
      <c r="AF35" s="57" t="s">
        <v>487</v>
      </c>
      <c r="AG35" s="40" t="s">
        <v>93</v>
      </c>
      <c r="AH35" s="25" t="s">
        <v>488</v>
      </c>
      <c r="AI35" s="25" t="s">
        <v>488</v>
      </c>
      <c r="AJ35" s="42" t="s">
        <v>489</v>
      </c>
      <c r="AK35" s="40" t="s">
        <v>93</v>
      </c>
      <c r="AL35" s="40" t="s">
        <v>93</v>
      </c>
      <c r="AM35" s="40" t="s">
        <v>93</v>
      </c>
      <c r="AN35" s="40" t="s">
        <v>93</v>
      </c>
      <c r="AO35" s="40" t="s">
        <v>93</v>
      </c>
      <c r="AP35" s="40" t="s">
        <v>105</v>
      </c>
      <c r="AQ35" s="22" t="s">
        <v>106</v>
      </c>
      <c r="AR35" s="54">
        <v>45714</v>
      </c>
      <c r="AS35" s="44" t="s">
        <v>140</v>
      </c>
      <c r="AT35" s="30" t="s">
        <v>490</v>
      </c>
      <c r="AU35" s="45" t="s">
        <v>109</v>
      </c>
      <c r="AV35" s="29" t="s">
        <v>93</v>
      </c>
      <c r="AW35" s="29" t="s">
        <v>93</v>
      </c>
      <c r="AX35" s="29" t="s">
        <v>93</v>
      </c>
      <c r="AY35" s="29" t="s">
        <v>93</v>
      </c>
      <c r="AZ35" s="29" t="s">
        <v>93</v>
      </c>
      <c r="BA35" s="29" t="s">
        <v>93</v>
      </c>
      <c r="BB35" s="29" t="s">
        <v>100</v>
      </c>
      <c r="BC35" s="57">
        <v>52234812</v>
      </c>
      <c r="BD35" s="29" t="s">
        <v>93</v>
      </c>
      <c r="BE35" s="29" t="s">
        <v>93</v>
      </c>
      <c r="BF35" s="29" t="s">
        <v>93</v>
      </c>
      <c r="BG35" s="28" t="s">
        <v>360</v>
      </c>
      <c r="BH35" s="47">
        <v>45719</v>
      </c>
      <c r="BI35" s="32">
        <v>6016510420</v>
      </c>
      <c r="BJ35" s="48" t="s">
        <v>361</v>
      </c>
      <c r="BK35" s="35">
        <f t="shared" si="2"/>
        <v>216</v>
      </c>
      <c r="BL35" s="49">
        <v>0</v>
      </c>
      <c r="BM35" s="49">
        <v>0</v>
      </c>
      <c r="BN35" s="49">
        <v>0</v>
      </c>
      <c r="BO35" s="37"/>
      <c r="BP35" s="49">
        <v>0</v>
      </c>
      <c r="BQ35" s="37"/>
      <c r="BR35" s="49">
        <f t="shared" si="4"/>
        <v>0</v>
      </c>
      <c r="BS35" s="50">
        <v>0</v>
      </c>
      <c r="BT35" s="49">
        <f>P35+BR35-BS35</f>
        <v>24214000</v>
      </c>
      <c r="BU35" s="101">
        <v>5824000</v>
      </c>
      <c r="BV35" s="101">
        <f t="shared" si="5"/>
        <v>18390000</v>
      </c>
      <c r="BW35" s="40" t="s">
        <v>112</v>
      </c>
      <c r="BX35" s="51">
        <v>45714</v>
      </c>
      <c r="BY35" s="51">
        <v>45930</v>
      </c>
      <c r="BZ35" s="47">
        <f t="shared" si="6"/>
        <v>46050</v>
      </c>
      <c r="CA35" s="56">
        <f t="shared" ca="1" si="3"/>
        <v>127</v>
      </c>
      <c r="CB35" s="54">
        <f t="shared" si="1"/>
        <v>46050</v>
      </c>
      <c r="CC35" s="52">
        <f ca="1">CA35/BK35</f>
        <v>0.58796296296296291</v>
      </c>
      <c r="CD35" s="52">
        <f ca="1">CA35/BK35</f>
        <v>0.58796296296296291</v>
      </c>
      <c r="CE35" s="52">
        <f>+BU35/BT35</f>
        <v>0.24052201205913934</v>
      </c>
      <c r="CF35" s="52">
        <f>+BU35/BT35</f>
        <v>0.24052201205913934</v>
      </c>
    </row>
    <row r="36" spans="1:114" ht="15" customHeight="1" x14ac:dyDescent="0.25">
      <c r="A36" s="20" t="s">
        <v>491</v>
      </c>
      <c r="B36" s="21">
        <v>45714</v>
      </c>
      <c r="C36" s="22" t="s">
        <v>128</v>
      </c>
      <c r="D36" s="23">
        <v>52366993</v>
      </c>
      <c r="E36" s="22" t="s">
        <v>129</v>
      </c>
      <c r="F36" s="24" t="s">
        <v>86</v>
      </c>
      <c r="G36" s="25" t="s">
        <v>347</v>
      </c>
      <c r="H36" s="55" t="s">
        <v>492</v>
      </c>
      <c r="I36" s="22" t="s">
        <v>89</v>
      </c>
      <c r="J36" s="22" t="s">
        <v>89</v>
      </c>
      <c r="K36" s="27" t="s">
        <v>493</v>
      </c>
      <c r="L36" s="28" t="s">
        <v>494</v>
      </c>
      <c r="M36" s="22" t="s">
        <v>92</v>
      </c>
      <c r="N36" s="29" t="s">
        <v>93</v>
      </c>
      <c r="O36" s="30">
        <v>80111600</v>
      </c>
      <c r="P36" s="31">
        <v>23296000</v>
      </c>
      <c r="Q36" s="56" t="s">
        <v>312</v>
      </c>
      <c r="R36" s="56" t="s">
        <v>495</v>
      </c>
      <c r="S36" s="25" t="s">
        <v>303</v>
      </c>
      <c r="T36" s="54">
        <v>45715</v>
      </c>
      <c r="U36" s="35" t="s">
        <v>353</v>
      </c>
      <c r="V36" s="36" t="s">
        <v>354</v>
      </c>
      <c r="W36" s="37" t="s">
        <v>355</v>
      </c>
      <c r="X36" s="37">
        <v>45958</v>
      </c>
      <c r="Y36" s="38">
        <v>800141645</v>
      </c>
      <c r="Z36" s="38">
        <v>7</v>
      </c>
      <c r="AA36" s="29" t="s">
        <v>99</v>
      </c>
      <c r="AB36" s="29" t="s">
        <v>100</v>
      </c>
      <c r="AC36" s="57" t="s">
        <v>496</v>
      </c>
      <c r="AD36" s="57">
        <v>0</v>
      </c>
      <c r="AE36" s="35" t="s">
        <v>93</v>
      </c>
      <c r="AF36" s="57" t="s">
        <v>496</v>
      </c>
      <c r="AG36" s="40" t="s">
        <v>93</v>
      </c>
      <c r="AH36" s="25" t="s">
        <v>497</v>
      </c>
      <c r="AI36" s="25" t="s">
        <v>497</v>
      </c>
      <c r="AJ36" s="42" t="s">
        <v>498</v>
      </c>
      <c r="AK36" s="40" t="s">
        <v>93</v>
      </c>
      <c r="AL36" s="40" t="s">
        <v>93</v>
      </c>
      <c r="AM36" s="40" t="s">
        <v>93</v>
      </c>
      <c r="AN36" s="40" t="s">
        <v>93</v>
      </c>
      <c r="AO36" s="40" t="s">
        <v>93</v>
      </c>
      <c r="AP36" s="40" t="s">
        <v>105</v>
      </c>
      <c r="AQ36" s="22" t="s">
        <v>106</v>
      </c>
      <c r="AR36" s="54">
        <v>45715</v>
      </c>
      <c r="AS36" s="44" t="s">
        <v>402</v>
      </c>
      <c r="AT36" s="30" t="s">
        <v>499</v>
      </c>
      <c r="AU36" s="45" t="s">
        <v>109</v>
      </c>
      <c r="AV36" s="29" t="s">
        <v>93</v>
      </c>
      <c r="AW36" s="29" t="s">
        <v>93</v>
      </c>
      <c r="AX36" s="29" t="s">
        <v>93</v>
      </c>
      <c r="AY36" s="29" t="s">
        <v>93</v>
      </c>
      <c r="AZ36" s="29" t="s">
        <v>93</v>
      </c>
      <c r="BA36" s="29" t="s">
        <v>93</v>
      </c>
      <c r="BB36" s="29" t="s">
        <v>100</v>
      </c>
      <c r="BC36" s="57">
        <v>52234812</v>
      </c>
      <c r="BD36" s="29" t="s">
        <v>93</v>
      </c>
      <c r="BE36" s="29" t="s">
        <v>93</v>
      </c>
      <c r="BF36" s="29" t="s">
        <v>93</v>
      </c>
      <c r="BG36" s="28" t="s">
        <v>360</v>
      </c>
      <c r="BH36" s="47">
        <v>45719</v>
      </c>
      <c r="BI36" s="32">
        <v>6016510420</v>
      </c>
      <c r="BJ36" s="48" t="s">
        <v>361</v>
      </c>
      <c r="BK36" s="35">
        <f t="shared" si="2"/>
        <v>216</v>
      </c>
      <c r="BL36" s="49">
        <v>0</v>
      </c>
      <c r="BM36" s="49">
        <v>0</v>
      </c>
      <c r="BN36" s="49">
        <v>0</v>
      </c>
      <c r="BO36" s="37"/>
      <c r="BP36" s="49">
        <v>0</v>
      </c>
      <c r="BQ36" s="37"/>
      <c r="BR36" s="49">
        <f t="shared" si="4"/>
        <v>0</v>
      </c>
      <c r="BS36" s="50">
        <v>0</v>
      </c>
      <c r="BT36" s="49">
        <f>P36+BR36-BS36</f>
        <v>23296000</v>
      </c>
      <c r="BU36" s="101">
        <v>5824000</v>
      </c>
      <c r="BV36" s="101">
        <f t="shared" si="5"/>
        <v>17472000</v>
      </c>
      <c r="BW36" s="40" t="s">
        <v>112</v>
      </c>
      <c r="BX36" s="51">
        <v>45714</v>
      </c>
      <c r="BY36" s="51">
        <v>45930</v>
      </c>
      <c r="BZ36" s="47">
        <f t="shared" si="6"/>
        <v>46050</v>
      </c>
      <c r="CA36" s="56">
        <f t="shared" ca="1" si="3"/>
        <v>127</v>
      </c>
      <c r="CB36" s="54">
        <f t="shared" si="1"/>
        <v>46050</v>
      </c>
      <c r="CC36" s="52">
        <f ca="1">CA36/BK36</f>
        <v>0.58796296296296291</v>
      </c>
      <c r="CD36" s="52">
        <f ca="1">CA36/BK36</f>
        <v>0.58796296296296291</v>
      </c>
      <c r="CE36" s="52">
        <f>+BU36/BT36</f>
        <v>0.25</v>
      </c>
      <c r="CF36" s="52">
        <f>+BU36/BT36</f>
        <v>0.25</v>
      </c>
    </row>
    <row r="37" spans="1:114" ht="15" customHeight="1" x14ac:dyDescent="0.25">
      <c r="A37" s="20" t="s">
        <v>500</v>
      </c>
      <c r="B37" s="21">
        <v>45714</v>
      </c>
      <c r="C37" s="22" t="s">
        <v>128</v>
      </c>
      <c r="D37" s="23">
        <v>52366993</v>
      </c>
      <c r="E37" s="22" t="s">
        <v>129</v>
      </c>
      <c r="F37" s="24" t="s">
        <v>114</v>
      </c>
      <c r="G37" s="25" t="s">
        <v>347</v>
      </c>
      <c r="H37" s="55" t="s">
        <v>501</v>
      </c>
      <c r="I37" s="22" t="s">
        <v>89</v>
      </c>
      <c r="J37" s="22" t="s">
        <v>89</v>
      </c>
      <c r="K37" s="27" t="s">
        <v>502</v>
      </c>
      <c r="L37" s="28" t="s">
        <v>503</v>
      </c>
      <c r="M37" s="22" t="s">
        <v>92</v>
      </c>
      <c r="N37" s="29" t="s">
        <v>93</v>
      </c>
      <c r="O37" s="30">
        <v>80101505</v>
      </c>
      <c r="P37" s="31">
        <v>34382400</v>
      </c>
      <c r="Q37" s="56" t="s">
        <v>302</v>
      </c>
      <c r="R37" s="56" t="s">
        <v>504</v>
      </c>
      <c r="S37" s="25" t="s">
        <v>176</v>
      </c>
      <c r="T37" s="54">
        <v>45715</v>
      </c>
      <c r="U37" s="35" t="s">
        <v>353</v>
      </c>
      <c r="V37" s="36" t="s">
        <v>354</v>
      </c>
      <c r="W37" s="37" t="s">
        <v>355</v>
      </c>
      <c r="X37" s="37">
        <v>45958</v>
      </c>
      <c r="Y37" s="38">
        <v>800141645</v>
      </c>
      <c r="Z37" s="38">
        <v>7</v>
      </c>
      <c r="AA37" s="29" t="s">
        <v>99</v>
      </c>
      <c r="AB37" s="29" t="s">
        <v>100</v>
      </c>
      <c r="AC37" s="57" t="s">
        <v>505</v>
      </c>
      <c r="AD37" s="57">
        <v>0</v>
      </c>
      <c r="AE37" s="35" t="s">
        <v>93</v>
      </c>
      <c r="AF37" s="57" t="s">
        <v>505</v>
      </c>
      <c r="AG37" s="40" t="s">
        <v>93</v>
      </c>
      <c r="AH37" s="25" t="s">
        <v>506</v>
      </c>
      <c r="AI37" s="25" t="s">
        <v>506</v>
      </c>
      <c r="AJ37" s="42" t="s">
        <v>507</v>
      </c>
      <c r="AK37" s="40" t="s">
        <v>93</v>
      </c>
      <c r="AL37" s="40" t="s">
        <v>93</v>
      </c>
      <c r="AM37" s="40" t="s">
        <v>93</v>
      </c>
      <c r="AN37" s="40" t="s">
        <v>93</v>
      </c>
      <c r="AO37" s="40" t="s">
        <v>93</v>
      </c>
      <c r="AP37" s="40" t="s">
        <v>105</v>
      </c>
      <c r="AQ37" s="22" t="s">
        <v>106</v>
      </c>
      <c r="AR37" s="54">
        <v>45721</v>
      </c>
      <c r="AS37" s="44" t="s">
        <v>107</v>
      </c>
      <c r="AT37" s="30" t="s">
        <v>508</v>
      </c>
      <c r="AU37" s="45" t="s">
        <v>109</v>
      </c>
      <c r="AV37" s="29" t="s">
        <v>93</v>
      </c>
      <c r="AW37" s="29" t="s">
        <v>93</v>
      </c>
      <c r="AX37" s="29" t="s">
        <v>93</v>
      </c>
      <c r="AY37" s="29" t="s">
        <v>93</v>
      </c>
      <c r="AZ37" s="29" t="s">
        <v>93</v>
      </c>
      <c r="BA37" s="29" t="s">
        <v>93</v>
      </c>
      <c r="BB37" s="29" t="s">
        <v>100</v>
      </c>
      <c r="BC37" s="57">
        <v>1012400050</v>
      </c>
      <c r="BD37" s="29" t="s">
        <v>93</v>
      </c>
      <c r="BE37" s="29" t="s">
        <v>93</v>
      </c>
      <c r="BF37" s="29" t="s">
        <v>93</v>
      </c>
      <c r="BG37" s="28" t="s">
        <v>468</v>
      </c>
      <c r="BH37" s="47">
        <v>45754</v>
      </c>
      <c r="BI37" s="32">
        <v>6016510420</v>
      </c>
      <c r="BJ37" s="48" t="s">
        <v>469</v>
      </c>
      <c r="BK37" s="35">
        <f t="shared" si="2"/>
        <v>216</v>
      </c>
      <c r="BL37" s="49">
        <v>0</v>
      </c>
      <c r="BM37" s="49">
        <v>0</v>
      </c>
      <c r="BN37" s="49">
        <v>0</v>
      </c>
      <c r="BO37" s="37"/>
      <c r="BP37" s="49">
        <v>0</v>
      </c>
      <c r="BQ37" s="37"/>
      <c r="BR37" s="49">
        <f t="shared" si="4"/>
        <v>0</v>
      </c>
      <c r="BS37" s="50">
        <v>0</v>
      </c>
      <c r="BT37" s="49">
        <f>P37+BR37-BS37</f>
        <v>34382400</v>
      </c>
      <c r="BU37" s="101">
        <v>8595600</v>
      </c>
      <c r="BV37" s="101">
        <f t="shared" si="5"/>
        <v>25786800</v>
      </c>
      <c r="BW37" s="40" t="s">
        <v>112</v>
      </c>
      <c r="BX37" s="51">
        <v>45714</v>
      </c>
      <c r="BY37" s="51">
        <v>45930</v>
      </c>
      <c r="BZ37" s="47">
        <f t="shared" si="6"/>
        <v>46050</v>
      </c>
      <c r="CA37" s="56">
        <f t="shared" ca="1" si="3"/>
        <v>127</v>
      </c>
      <c r="CB37" s="54">
        <f t="shared" si="1"/>
        <v>46050</v>
      </c>
      <c r="CC37" s="52">
        <f ca="1">CA37/BK37</f>
        <v>0.58796296296296291</v>
      </c>
      <c r="CD37" s="52">
        <f ca="1">CA37/BK37</f>
        <v>0.58796296296296291</v>
      </c>
      <c r="CE37" s="52">
        <f>+BU37/BT37</f>
        <v>0.25</v>
      </c>
      <c r="CF37" s="52">
        <f>+BU37/BT37</f>
        <v>0.25</v>
      </c>
    </row>
    <row r="38" spans="1:114" ht="15" customHeight="1" x14ac:dyDescent="0.25">
      <c r="A38" s="72" t="s">
        <v>510</v>
      </c>
      <c r="B38" s="73" t="s">
        <v>509</v>
      </c>
      <c r="C38" s="73" t="s">
        <v>509</v>
      </c>
      <c r="D38" s="73" t="s">
        <v>509</v>
      </c>
      <c r="E38" s="73" t="s">
        <v>509</v>
      </c>
      <c r="F38" s="74" t="s">
        <v>86</v>
      </c>
      <c r="G38" s="73" t="s">
        <v>509</v>
      </c>
      <c r="H38" s="73" t="s">
        <v>509</v>
      </c>
      <c r="I38" s="73" t="s">
        <v>509</v>
      </c>
      <c r="J38" s="73" t="s">
        <v>509</v>
      </c>
      <c r="K38" s="75" t="s">
        <v>509</v>
      </c>
      <c r="L38" s="73" t="s">
        <v>509</v>
      </c>
      <c r="M38" s="73" t="s">
        <v>509</v>
      </c>
      <c r="N38" s="73" t="s">
        <v>509</v>
      </c>
      <c r="O38" s="73" t="s">
        <v>509</v>
      </c>
      <c r="P38" s="73" t="s">
        <v>509</v>
      </c>
      <c r="Q38" s="73" t="s">
        <v>509</v>
      </c>
      <c r="R38" s="73" t="s">
        <v>509</v>
      </c>
      <c r="S38" s="73" t="s">
        <v>509</v>
      </c>
      <c r="T38" s="73" t="s">
        <v>509</v>
      </c>
      <c r="U38" s="73" t="s">
        <v>509</v>
      </c>
      <c r="V38" s="73" t="s">
        <v>509</v>
      </c>
      <c r="W38" s="73" t="s">
        <v>509</v>
      </c>
      <c r="X38" s="73" t="s">
        <v>509</v>
      </c>
      <c r="Y38" s="73" t="s">
        <v>509</v>
      </c>
      <c r="Z38" s="73" t="s">
        <v>509</v>
      </c>
      <c r="AA38" s="73" t="s">
        <v>509</v>
      </c>
      <c r="AB38" s="73" t="s">
        <v>509</v>
      </c>
      <c r="AC38" s="73" t="s">
        <v>509</v>
      </c>
      <c r="AD38" s="73" t="s">
        <v>509</v>
      </c>
      <c r="AE38" s="73" t="s">
        <v>509</v>
      </c>
      <c r="AF38" s="73" t="s">
        <v>509</v>
      </c>
      <c r="AG38" s="73" t="s">
        <v>509</v>
      </c>
      <c r="AH38" s="73" t="s">
        <v>509</v>
      </c>
      <c r="AI38" s="73" t="s">
        <v>509</v>
      </c>
      <c r="AJ38" s="73" t="s">
        <v>509</v>
      </c>
      <c r="AK38" s="73" t="s">
        <v>509</v>
      </c>
      <c r="AL38" s="73" t="s">
        <v>509</v>
      </c>
      <c r="AM38" s="73" t="s">
        <v>509</v>
      </c>
      <c r="AN38" s="73" t="s">
        <v>509</v>
      </c>
      <c r="AO38" s="73" t="s">
        <v>509</v>
      </c>
      <c r="AP38" s="73" t="s">
        <v>509</v>
      </c>
      <c r="AQ38" s="73" t="s">
        <v>509</v>
      </c>
      <c r="AR38" s="73" t="s">
        <v>509</v>
      </c>
      <c r="AS38" s="73" t="s">
        <v>509</v>
      </c>
      <c r="AT38" s="73" t="s">
        <v>509</v>
      </c>
      <c r="AU38" s="73" t="s">
        <v>509</v>
      </c>
      <c r="AV38" s="76"/>
      <c r="AW38" s="76"/>
      <c r="AX38" s="76"/>
      <c r="AY38" s="76"/>
      <c r="AZ38" s="76"/>
      <c r="BA38" s="76"/>
      <c r="BB38" s="76"/>
      <c r="BC38" s="73" t="s">
        <v>509</v>
      </c>
      <c r="BD38" s="76"/>
      <c r="BE38" s="76"/>
      <c r="BF38" s="76"/>
      <c r="BG38" s="73" t="s">
        <v>509</v>
      </c>
      <c r="BH38" s="73" t="s">
        <v>509</v>
      </c>
      <c r="BI38" s="73" t="s">
        <v>509</v>
      </c>
      <c r="BJ38" s="73" t="s">
        <v>509</v>
      </c>
      <c r="BK38" s="73" t="s">
        <v>509</v>
      </c>
      <c r="BL38" s="73" t="s">
        <v>509</v>
      </c>
      <c r="BM38" s="73" t="s">
        <v>509</v>
      </c>
      <c r="BN38" s="73" t="s">
        <v>509</v>
      </c>
      <c r="BO38" s="73" t="s">
        <v>509</v>
      </c>
      <c r="BP38" s="73" t="s">
        <v>509</v>
      </c>
      <c r="BQ38" s="73" t="s">
        <v>509</v>
      </c>
      <c r="BR38" s="73" t="s">
        <v>509</v>
      </c>
      <c r="BS38" s="73" t="s">
        <v>509</v>
      </c>
      <c r="BT38" s="73" t="s">
        <v>509</v>
      </c>
      <c r="BU38" s="102" t="s">
        <v>509</v>
      </c>
      <c r="BV38" s="102" t="s">
        <v>509</v>
      </c>
      <c r="BW38" s="73" t="s">
        <v>509</v>
      </c>
      <c r="BX38" s="73" t="s">
        <v>509</v>
      </c>
      <c r="BY38" s="73" t="s">
        <v>509</v>
      </c>
      <c r="BZ38" s="73" t="s">
        <v>509</v>
      </c>
      <c r="CA38" s="73" t="s">
        <v>509</v>
      </c>
      <c r="CB38" s="73" t="s">
        <v>509</v>
      </c>
      <c r="CC38" s="77" t="s">
        <v>509</v>
      </c>
      <c r="CD38" s="77" t="s">
        <v>509</v>
      </c>
      <c r="CE38" s="77" t="s">
        <v>509</v>
      </c>
      <c r="CF38" s="77" t="s">
        <v>509</v>
      </c>
    </row>
    <row r="39" spans="1:114" s="79" customFormat="1" ht="15" customHeight="1" x14ac:dyDescent="0.25">
      <c r="A39" s="20" t="s">
        <v>511</v>
      </c>
      <c r="B39" s="21">
        <v>45715</v>
      </c>
      <c r="C39" s="44" t="s">
        <v>416</v>
      </c>
      <c r="D39" s="23">
        <v>51584885</v>
      </c>
      <c r="E39" s="44" t="s">
        <v>417</v>
      </c>
      <c r="F39" s="24" t="s">
        <v>86</v>
      </c>
      <c r="G39" s="28" t="s">
        <v>512</v>
      </c>
      <c r="H39" s="55" t="s">
        <v>513</v>
      </c>
      <c r="I39" s="44" t="s">
        <v>514</v>
      </c>
      <c r="J39" s="44" t="s">
        <v>515</v>
      </c>
      <c r="K39" s="27" t="s">
        <v>516</v>
      </c>
      <c r="L39" s="28" t="s">
        <v>517</v>
      </c>
      <c r="M39" s="28" t="s">
        <v>518</v>
      </c>
      <c r="N39" s="22" t="s">
        <v>519</v>
      </c>
      <c r="O39" s="30">
        <v>84121800</v>
      </c>
      <c r="P39" s="31">
        <v>27688244018</v>
      </c>
      <c r="Q39" s="56" t="s">
        <v>520</v>
      </c>
      <c r="R39" s="56" t="s">
        <v>521</v>
      </c>
      <c r="S39" s="25" t="s">
        <v>522</v>
      </c>
      <c r="T39" s="54">
        <v>45720</v>
      </c>
      <c r="U39" s="35" t="s">
        <v>97</v>
      </c>
      <c r="V39" s="36" t="s">
        <v>98</v>
      </c>
      <c r="W39" s="37" t="s">
        <v>93</v>
      </c>
      <c r="X39" s="37" t="s">
        <v>93</v>
      </c>
      <c r="Y39" s="38">
        <v>899999162</v>
      </c>
      <c r="Z39" s="38">
        <v>4</v>
      </c>
      <c r="AA39" s="61" t="s">
        <v>337</v>
      </c>
      <c r="AB39" s="61" t="s">
        <v>338</v>
      </c>
      <c r="AC39" s="57">
        <v>0</v>
      </c>
      <c r="AD39" s="57" t="s">
        <v>523</v>
      </c>
      <c r="AE39" s="56">
        <v>1</v>
      </c>
      <c r="AF39" s="57" t="s">
        <v>524</v>
      </c>
      <c r="AG39" s="40" t="s">
        <v>93</v>
      </c>
      <c r="AH39" s="25" t="s">
        <v>525</v>
      </c>
      <c r="AI39" s="25" t="s">
        <v>526</v>
      </c>
      <c r="AJ39" s="78" t="s">
        <v>527</v>
      </c>
      <c r="AK39" s="40" t="s">
        <v>93</v>
      </c>
      <c r="AL39" s="40" t="s">
        <v>93</v>
      </c>
      <c r="AM39" s="40" t="s">
        <v>93</v>
      </c>
      <c r="AN39" s="40" t="s">
        <v>93</v>
      </c>
      <c r="AO39" s="40" t="s">
        <v>93</v>
      </c>
      <c r="AP39" s="40" t="s">
        <v>105</v>
      </c>
      <c r="AQ39" s="22" t="s">
        <v>106</v>
      </c>
      <c r="AR39" s="54">
        <v>45721</v>
      </c>
      <c r="AS39" s="44" t="s">
        <v>140</v>
      </c>
      <c r="AT39" s="30" t="s">
        <v>528</v>
      </c>
      <c r="AU39" s="45" t="s">
        <v>109</v>
      </c>
      <c r="AV39" s="29" t="s">
        <v>93</v>
      </c>
      <c r="AW39" s="29" t="s">
        <v>93</v>
      </c>
      <c r="AX39" s="29" t="s">
        <v>93</v>
      </c>
      <c r="AY39" s="29" t="s">
        <v>93</v>
      </c>
      <c r="AZ39" s="29" t="s">
        <v>93</v>
      </c>
      <c r="BA39" s="29" t="s">
        <v>93</v>
      </c>
      <c r="BB39" s="29" t="s">
        <v>100</v>
      </c>
      <c r="BC39" s="57">
        <v>80226534</v>
      </c>
      <c r="BD39" s="29" t="s">
        <v>93</v>
      </c>
      <c r="BE39" s="29" t="s">
        <v>93</v>
      </c>
      <c r="BF39" s="29" t="s">
        <v>93</v>
      </c>
      <c r="BG39" s="28" t="s">
        <v>529</v>
      </c>
      <c r="BH39" s="47">
        <v>45721</v>
      </c>
      <c r="BI39" s="32">
        <v>6016510420</v>
      </c>
      <c r="BJ39" s="48" t="s">
        <v>530</v>
      </c>
      <c r="BK39" s="35">
        <f t="shared" si="2"/>
        <v>123</v>
      </c>
      <c r="BL39" s="49">
        <v>0</v>
      </c>
      <c r="BM39" s="49">
        <v>0</v>
      </c>
      <c r="BN39" s="49">
        <v>0</v>
      </c>
      <c r="BO39" s="37"/>
      <c r="BP39" s="49">
        <v>0</v>
      </c>
      <c r="BQ39" s="37"/>
      <c r="BR39" s="49">
        <f t="shared" si="4"/>
        <v>0</v>
      </c>
      <c r="BS39" s="50">
        <v>0</v>
      </c>
      <c r="BT39" s="49">
        <f>P39+BR39-BS39</f>
        <v>27688244018</v>
      </c>
      <c r="BU39" s="101">
        <v>0</v>
      </c>
      <c r="BV39" s="101">
        <f t="shared" si="5"/>
        <v>27688244018</v>
      </c>
      <c r="BW39" s="40" t="s">
        <v>112</v>
      </c>
      <c r="BX39" s="47">
        <v>45715</v>
      </c>
      <c r="BY39" s="47">
        <v>45838</v>
      </c>
      <c r="BZ39" s="47">
        <f t="shared" si="6"/>
        <v>45958</v>
      </c>
      <c r="CA39" s="56">
        <f t="shared" ca="1" si="3"/>
        <v>126</v>
      </c>
      <c r="CB39" s="54">
        <f t="shared" si="1"/>
        <v>45958</v>
      </c>
      <c r="CC39" s="52">
        <f ca="1">CA39/BK39</f>
        <v>1.024390243902439</v>
      </c>
      <c r="CD39" s="52">
        <f ca="1">CA39/BK39</f>
        <v>1.024390243902439</v>
      </c>
      <c r="CE39" s="52">
        <f>+BU39/BT39</f>
        <v>0</v>
      </c>
      <c r="CF39" s="52">
        <f>+BU39/BT39</f>
        <v>0</v>
      </c>
    </row>
    <row r="40" spans="1:114" ht="15" customHeight="1" x14ac:dyDescent="0.25">
      <c r="A40" s="20" t="s">
        <v>531</v>
      </c>
      <c r="B40" s="21">
        <v>45715</v>
      </c>
      <c r="C40" s="44" t="s">
        <v>193</v>
      </c>
      <c r="D40" s="23">
        <v>39758531</v>
      </c>
      <c r="E40" s="22" t="s">
        <v>433</v>
      </c>
      <c r="F40" s="24" t="s">
        <v>86</v>
      </c>
      <c r="G40" s="25" t="s">
        <v>347</v>
      </c>
      <c r="H40" s="55" t="s">
        <v>532</v>
      </c>
      <c r="I40" s="44" t="s">
        <v>533</v>
      </c>
      <c r="J40" s="44" t="s">
        <v>533</v>
      </c>
      <c r="K40" s="27" t="s">
        <v>534</v>
      </c>
      <c r="L40" s="28" t="s">
        <v>535</v>
      </c>
      <c r="M40" s="22" t="s">
        <v>92</v>
      </c>
      <c r="N40" s="22" t="s">
        <v>519</v>
      </c>
      <c r="O40" s="30">
        <v>84101500</v>
      </c>
      <c r="P40" s="31">
        <v>20000000</v>
      </c>
      <c r="Q40" s="56" t="s">
        <v>536</v>
      </c>
      <c r="R40" s="56" t="s">
        <v>537</v>
      </c>
      <c r="S40" s="25" t="s">
        <v>336</v>
      </c>
      <c r="T40" s="54">
        <v>45720</v>
      </c>
      <c r="U40" s="35" t="s">
        <v>97</v>
      </c>
      <c r="V40" s="36" t="s">
        <v>98</v>
      </c>
      <c r="W40" s="37" t="s">
        <v>93</v>
      </c>
      <c r="X40" s="37" t="s">
        <v>93</v>
      </c>
      <c r="Y40" s="38">
        <v>899999162</v>
      </c>
      <c r="Z40" s="38">
        <v>4</v>
      </c>
      <c r="AA40" s="61" t="s">
        <v>337</v>
      </c>
      <c r="AB40" s="61" t="s">
        <v>338</v>
      </c>
      <c r="AC40" s="57">
        <v>0</v>
      </c>
      <c r="AD40" s="57" t="s">
        <v>538</v>
      </c>
      <c r="AE40" s="56">
        <v>2</v>
      </c>
      <c r="AF40" s="57" t="s">
        <v>539</v>
      </c>
      <c r="AG40" s="40" t="s">
        <v>93</v>
      </c>
      <c r="AH40" s="25" t="s">
        <v>540</v>
      </c>
      <c r="AI40" s="25" t="s">
        <v>541</v>
      </c>
      <c r="AJ40" s="78" t="s">
        <v>542</v>
      </c>
      <c r="AK40" s="40" t="s">
        <v>93</v>
      </c>
      <c r="AL40" s="40" t="s">
        <v>93</v>
      </c>
      <c r="AM40" s="40" t="s">
        <v>93</v>
      </c>
      <c r="AN40" s="40" t="s">
        <v>93</v>
      </c>
      <c r="AO40" s="40" t="s">
        <v>93</v>
      </c>
      <c r="AP40" s="40" t="s">
        <v>105</v>
      </c>
      <c r="AQ40" s="22" t="s">
        <v>106</v>
      </c>
      <c r="AR40" s="54">
        <v>45720</v>
      </c>
      <c r="AS40" s="44" t="s">
        <v>140</v>
      </c>
      <c r="AT40" s="30" t="s">
        <v>543</v>
      </c>
      <c r="AU40" s="45" t="s">
        <v>109</v>
      </c>
      <c r="AV40" s="29" t="s">
        <v>93</v>
      </c>
      <c r="AW40" s="29" t="s">
        <v>93</v>
      </c>
      <c r="AX40" s="29" t="s">
        <v>93</v>
      </c>
      <c r="AY40" s="29" t="s">
        <v>93</v>
      </c>
      <c r="AZ40" s="29" t="s">
        <v>93</v>
      </c>
      <c r="BA40" s="29" t="s">
        <v>93</v>
      </c>
      <c r="BB40" s="29" t="s">
        <v>100</v>
      </c>
      <c r="BC40" s="57">
        <v>52836296</v>
      </c>
      <c r="BD40" s="29" t="s">
        <v>93</v>
      </c>
      <c r="BE40" s="29" t="s">
        <v>93</v>
      </c>
      <c r="BF40" s="29" t="s">
        <v>93</v>
      </c>
      <c r="BG40" s="28" t="s">
        <v>544</v>
      </c>
      <c r="BH40" s="47">
        <v>45720</v>
      </c>
      <c r="BI40" s="32">
        <v>6016510420</v>
      </c>
      <c r="BJ40" s="48" t="s">
        <v>545</v>
      </c>
      <c r="BK40" s="35">
        <f t="shared" si="2"/>
        <v>307</v>
      </c>
      <c r="BL40" s="49">
        <v>0</v>
      </c>
      <c r="BM40" s="49">
        <v>0</v>
      </c>
      <c r="BN40" s="49">
        <v>0</v>
      </c>
      <c r="BO40" s="37"/>
      <c r="BP40" s="49">
        <v>0</v>
      </c>
      <c r="BQ40" s="37"/>
      <c r="BR40" s="49">
        <f t="shared" si="4"/>
        <v>0</v>
      </c>
      <c r="BS40" s="50">
        <v>0</v>
      </c>
      <c r="BT40" s="49">
        <f>P40+BR40-BS40</f>
        <v>20000000</v>
      </c>
      <c r="BU40" s="101">
        <v>4158311.01</v>
      </c>
      <c r="BV40" s="101">
        <f t="shared" si="5"/>
        <v>15841688.99</v>
      </c>
      <c r="BW40" s="40" t="s">
        <v>112</v>
      </c>
      <c r="BX40" s="47">
        <v>45715</v>
      </c>
      <c r="BY40" s="47">
        <v>46022</v>
      </c>
      <c r="BZ40" s="47">
        <f t="shared" si="6"/>
        <v>46142</v>
      </c>
      <c r="CA40" s="56">
        <f t="shared" ca="1" si="3"/>
        <v>126</v>
      </c>
      <c r="CB40" s="54">
        <f t="shared" si="1"/>
        <v>46142</v>
      </c>
      <c r="CC40" s="52">
        <f ca="1">CA40/BK40</f>
        <v>0.41042345276872966</v>
      </c>
      <c r="CD40" s="52">
        <f ca="1">CA40/BK40</f>
        <v>0.41042345276872966</v>
      </c>
      <c r="CE40" s="52">
        <f>+BU40/BT40</f>
        <v>0.20791555049999999</v>
      </c>
      <c r="CF40" s="52">
        <f>+BU40/BT40</f>
        <v>0.20791555049999999</v>
      </c>
    </row>
    <row r="41" spans="1:114" ht="15" customHeight="1" x14ac:dyDescent="0.25">
      <c r="A41" s="20" t="s">
        <v>546</v>
      </c>
      <c r="B41" s="21">
        <v>45716</v>
      </c>
      <c r="C41" s="44" t="s">
        <v>193</v>
      </c>
      <c r="D41" s="23">
        <v>39758531</v>
      </c>
      <c r="E41" s="22" t="s">
        <v>433</v>
      </c>
      <c r="F41" s="24" t="s">
        <v>86</v>
      </c>
      <c r="G41" s="25" t="s">
        <v>434</v>
      </c>
      <c r="H41" s="55" t="s">
        <v>547</v>
      </c>
      <c r="I41" s="22" t="s">
        <v>89</v>
      </c>
      <c r="J41" s="22" t="s">
        <v>89</v>
      </c>
      <c r="K41" s="27" t="s">
        <v>548</v>
      </c>
      <c r="L41" s="28" t="s">
        <v>549</v>
      </c>
      <c r="M41" s="22" t="s">
        <v>92</v>
      </c>
      <c r="N41" s="22" t="s">
        <v>519</v>
      </c>
      <c r="O41" s="30">
        <v>80101505</v>
      </c>
      <c r="P41" s="31">
        <v>52540350</v>
      </c>
      <c r="Q41" s="56" t="s">
        <v>550</v>
      </c>
      <c r="R41" s="56" t="s">
        <v>551</v>
      </c>
      <c r="S41" s="25" t="s">
        <v>303</v>
      </c>
      <c r="T41" s="54">
        <v>45723</v>
      </c>
      <c r="U41" s="35" t="s">
        <v>97</v>
      </c>
      <c r="V41" s="36" t="s">
        <v>98</v>
      </c>
      <c r="W41" s="37" t="s">
        <v>93</v>
      </c>
      <c r="X41" s="37" t="s">
        <v>93</v>
      </c>
      <c r="Y41" s="38">
        <v>899999162</v>
      </c>
      <c r="Z41" s="38">
        <v>4</v>
      </c>
      <c r="AA41" s="29" t="s">
        <v>99</v>
      </c>
      <c r="AB41" s="29" t="s">
        <v>100</v>
      </c>
      <c r="AC41" s="57" t="s">
        <v>552</v>
      </c>
      <c r="AD41" s="57">
        <v>0</v>
      </c>
      <c r="AE41" s="35" t="s">
        <v>93</v>
      </c>
      <c r="AF41" s="57" t="s">
        <v>552</v>
      </c>
      <c r="AG41" s="40" t="s">
        <v>93</v>
      </c>
      <c r="AH41" s="25" t="s">
        <v>553</v>
      </c>
      <c r="AI41" s="25" t="s">
        <v>553</v>
      </c>
      <c r="AJ41" s="78" t="s">
        <v>554</v>
      </c>
      <c r="AK41" s="40" t="s">
        <v>93</v>
      </c>
      <c r="AL41" s="40" t="s">
        <v>93</v>
      </c>
      <c r="AM41" s="40" t="s">
        <v>93</v>
      </c>
      <c r="AN41" s="40" t="s">
        <v>93</v>
      </c>
      <c r="AO41" s="40" t="s">
        <v>93</v>
      </c>
      <c r="AP41" s="40" t="s">
        <v>105</v>
      </c>
      <c r="AQ41" s="22" t="s">
        <v>106</v>
      </c>
      <c r="AR41" s="54">
        <v>45716</v>
      </c>
      <c r="AS41" s="44" t="s">
        <v>107</v>
      </c>
      <c r="AT41" s="30" t="s">
        <v>555</v>
      </c>
      <c r="AU41" s="45" t="s">
        <v>109</v>
      </c>
      <c r="AV41" s="29" t="s">
        <v>93</v>
      </c>
      <c r="AW41" s="29" t="s">
        <v>93</v>
      </c>
      <c r="AX41" s="29" t="s">
        <v>93</v>
      </c>
      <c r="AY41" s="29" t="s">
        <v>93</v>
      </c>
      <c r="AZ41" s="29" t="s">
        <v>93</v>
      </c>
      <c r="BA41" s="29" t="s">
        <v>93</v>
      </c>
      <c r="BB41" s="29" t="s">
        <v>100</v>
      </c>
      <c r="BC41" s="57">
        <v>1069724175</v>
      </c>
      <c r="BD41" s="29" t="s">
        <v>93</v>
      </c>
      <c r="BE41" s="29" t="s">
        <v>93</v>
      </c>
      <c r="BF41" s="29" t="s">
        <v>93</v>
      </c>
      <c r="BG41" s="28" t="s">
        <v>556</v>
      </c>
      <c r="BH41" s="47">
        <v>45726</v>
      </c>
      <c r="BI41" s="32">
        <v>6016510420</v>
      </c>
      <c r="BJ41" s="48" t="s">
        <v>557</v>
      </c>
      <c r="BK41" s="35">
        <f t="shared" si="2"/>
        <v>306</v>
      </c>
      <c r="BL41" s="49">
        <v>0</v>
      </c>
      <c r="BM41" s="49">
        <v>0</v>
      </c>
      <c r="BN41" s="49">
        <v>0</v>
      </c>
      <c r="BO41" s="37"/>
      <c r="BP41" s="49">
        <v>0</v>
      </c>
      <c r="BQ41" s="37"/>
      <c r="BR41" s="49">
        <f t="shared" si="4"/>
        <v>0</v>
      </c>
      <c r="BS41" s="50">
        <v>0</v>
      </c>
      <c r="BT41" s="49">
        <f>P41+BR41-BS41</f>
        <v>52540350</v>
      </c>
      <c r="BU41" s="101">
        <v>10508070</v>
      </c>
      <c r="BV41" s="101">
        <f t="shared" si="5"/>
        <v>42032280</v>
      </c>
      <c r="BW41" s="40" t="s">
        <v>112</v>
      </c>
      <c r="BX41" s="47">
        <v>45716</v>
      </c>
      <c r="BY41" s="47">
        <v>46022</v>
      </c>
      <c r="BZ41" s="47">
        <f t="shared" si="6"/>
        <v>46142</v>
      </c>
      <c r="CA41" s="56">
        <f t="shared" ca="1" si="3"/>
        <v>125</v>
      </c>
      <c r="CB41" s="54">
        <f t="shared" si="1"/>
        <v>46142</v>
      </c>
      <c r="CC41" s="52">
        <f ca="1">CA41/BK41</f>
        <v>0.40849673202614378</v>
      </c>
      <c r="CD41" s="52">
        <f ca="1">CA41/BK41</f>
        <v>0.40849673202614378</v>
      </c>
      <c r="CE41" s="52">
        <f>+BU41/BT41</f>
        <v>0.2</v>
      </c>
      <c r="CF41" s="52">
        <f>+BU41/BT41</f>
        <v>0.2</v>
      </c>
    </row>
    <row r="42" spans="1:114" ht="15" customHeight="1" x14ac:dyDescent="0.25">
      <c r="A42" s="20" t="s">
        <v>558</v>
      </c>
      <c r="B42" s="21">
        <v>45716</v>
      </c>
      <c r="C42" s="22" t="s">
        <v>128</v>
      </c>
      <c r="D42" s="23">
        <v>52366993</v>
      </c>
      <c r="E42" s="22" t="s">
        <v>129</v>
      </c>
      <c r="F42" s="24" t="s">
        <v>86</v>
      </c>
      <c r="G42" s="25" t="s">
        <v>347</v>
      </c>
      <c r="H42" s="55" t="s">
        <v>559</v>
      </c>
      <c r="I42" s="22" t="s">
        <v>89</v>
      </c>
      <c r="J42" s="22" t="s">
        <v>89</v>
      </c>
      <c r="K42" s="27" t="s">
        <v>560</v>
      </c>
      <c r="L42" s="28" t="s">
        <v>561</v>
      </c>
      <c r="M42" s="22" t="s">
        <v>92</v>
      </c>
      <c r="N42" s="22" t="s">
        <v>518</v>
      </c>
      <c r="O42" s="30">
        <v>80111600</v>
      </c>
      <c r="P42" s="31">
        <v>27456000</v>
      </c>
      <c r="Q42" s="56" t="s">
        <v>562</v>
      </c>
      <c r="R42" s="56" t="s">
        <v>563</v>
      </c>
      <c r="S42" s="25" t="s">
        <v>303</v>
      </c>
      <c r="T42" s="54">
        <v>45726</v>
      </c>
      <c r="U42" s="35" t="s">
        <v>353</v>
      </c>
      <c r="V42" s="36" t="s">
        <v>354</v>
      </c>
      <c r="W42" s="37" t="s">
        <v>355</v>
      </c>
      <c r="X42" s="37">
        <v>45958</v>
      </c>
      <c r="Y42" s="38">
        <v>800141645</v>
      </c>
      <c r="Z42" s="38">
        <v>7</v>
      </c>
      <c r="AA42" s="29" t="s">
        <v>99</v>
      </c>
      <c r="AB42" s="29" t="s">
        <v>100</v>
      </c>
      <c r="AC42" s="57" t="s">
        <v>564</v>
      </c>
      <c r="AD42" s="57">
        <v>0</v>
      </c>
      <c r="AE42" s="35" t="s">
        <v>93</v>
      </c>
      <c r="AF42" s="57" t="s">
        <v>564</v>
      </c>
      <c r="AG42" s="40" t="s">
        <v>93</v>
      </c>
      <c r="AH42" s="25" t="s">
        <v>526</v>
      </c>
      <c r="AI42" s="25" t="s">
        <v>526</v>
      </c>
      <c r="AJ42" s="78" t="s">
        <v>565</v>
      </c>
      <c r="AK42" s="40" t="s">
        <v>93</v>
      </c>
      <c r="AL42" s="40" t="s">
        <v>93</v>
      </c>
      <c r="AM42" s="40" t="s">
        <v>93</v>
      </c>
      <c r="AN42" s="40" t="s">
        <v>93</v>
      </c>
      <c r="AO42" s="40" t="s">
        <v>93</v>
      </c>
      <c r="AP42" s="40" t="s">
        <v>105</v>
      </c>
      <c r="AQ42" s="22" t="s">
        <v>106</v>
      </c>
      <c r="AR42" s="54">
        <v>45716</v>
      </c>
      <c r="AS42" s="44" t="s">
        <v>140</v>
      </c>
      <c r="AT42" s="30" t="s">
        <v>566</v>
      </c>
      <c r="AU42" s="45" t="s">
        <v>109</v>
      </c>
      <c r="AV42" s="29" t="s">
        <v>93</v>
      </c>
      <c r="AW42" s="29" t="s">
        <v>93</v>
      </c>
      <c r="AX42" s="29" t="s">
        <v>93</v>
      </c>
      <c r="AY42" s="29" t="s">
        <v>93</v>
      </c>
      <c r="AZ42" s="29" t="s">
        <v>93</v>
      </c>
      <c r="BA42" s="29" t="s">
        <v>93</v>
      </c>
      <c r="BB42" s="29" t="s">
        <v>100</v>
      </c>
      <c r="BC42" s="57">
        <v>1111452837</v>
      </c>
      <c r="BD42" s="29" t="s">
        <v>93</v>
      </c>
      <c r="BE42" s="29" t="s">
        <v>93</v>
      </c>
      <c r="BF42" s="29" t="s">
        <v>93</v>
      </c>
      <c r="BG42" s="28" t="s">
        <v>381</v>
      </c>
      <c r="BH42" s="47">
        <v>45722</v>
      </c>
      <c r="BI42" s="32">
        <v>6016510420</v>
      </c>
      <c r="BJ42" s="48" t="s">
        <v>382</v>
      </c>
      <c r="BK42" s="35">
        <f t="shared" si="2"/>
        <v>214</v>
      </c>
      <c r="BL42" s="49">
        <v>0</v>
      </c>
      <c r="BM42" s="49">
        <v>0</v>
      </c>
      <c r="BN42" s="49">
        <v>0</v>
      </c>
      <c r="BO42" s="37"/>
      <c r="BP42" s="49">
        <v>0</v>
      </c>
      <c r="BQ42" s="37"/>
      <c r="BR42" s="49">
        <f t="shared" si="4"/>
        <v>0</v>
      </c>
      <c r="BS42" s="50">
        <v>0</v>
      </c>
      <c r="BT42" s="49">
        <f>P42+BR42-BS42</f>
        <v>27456000</v>
      </c>
      <c r="BU42" s="101">
        <v>6864000</v>
      </c>
      <c r="BV42" s="101">
        <f t="shared" si="5"/>
        <v>20592000</v>
      </c>
      <c r="BW42" s="40" t="s">
        <v>112</v>
      </c>
      <c r="BX42" s="47">
        <v>45716</v>
      </c>
      <c r="BY42" s="47">
        <v>45930</v>
      </c>
      <c r="BZ42" s="47">
        <f t="shared" si="6"/>
        <v>46050</v>
      </c>
      <c r="CA42" s="56">
        <f t="shared" ca="1" si="3"/>
        <v>125</v>
      </c>
      <c r="CB42" s="54">
        <f t="shared" si="1"/>
        <v>46050</v>
      </c>
      <c r="CC42" s="52">
        <f ca="1">CA42/BK42</f>
        <v>0.58411214953271029</v>
      </c>
      <c r="CD42" s="52">
        <f ca="1">CA42/BK42</f>
        <v>0.58411214953271029</v>
      </c>
      <c r="CE42" s="52">
        <f>+BU42/BT42</f>
        <v>0.25</v>
      </c>
      <c r="CF42" s="52">
        <f>+BU42/BT42</f>
        <v>0.25</v>
      </c>
    </row>
    <row r="43" spans="1:114" ht="15" customHeight="1" x14ac:dyDescent="0.25">
      <c r="A43" s="20" t="s">
        <v>567</v>
      </c>
      <c r="B43" s="21">
        <v>45716</v>
      </c>
      <c r="C43" s="22" t="s">
        <v>128</v>
      </c>
      <c r="D43" s="23">
        <v>52366993</v>
      </c>
      <c r="E43" s="22" t="s">
        <v>129</v>
      </c>
      <c r="F43" s="24" t="s">
        <v>86</v>
      </c>
      <c r="G43" s="25" t="s">
        <v>347</v>
      </c>
      <c r="H43" s="55" t="s">
        <v>568</v>
      </c>
      <c r="I43" s="22" t="s">
        <v>89</v>
      </c>
      <c r="J43" s="22" t="s">
        <v>89</v>
      </c>
      <c r="K43" s="27" t="s">
        <v>569</v>
      </c>
      <c r="L43" s="28" t="s">
        <v>570</v>
      </c>
      <c r="M43" s="22" t="s">
        <v>92</v>
      </c>
      <c r="N43" s="22" t="s">
        <v>93</v>
      </c>
      <c r="O43" s="30">
        <v>80111600</v>
      </c>
      <c r="P43" s="31">
        <v>23296000</v>
      </c>
      <c r="Q43" s="56" t="s">
        <v>278</v>
      </c>
      <c r="R43" s="56" t="s">
        <v>571</v>
      </c>
      <c r="S43" s="25" t="s">
        <v>303</v>
      </c>
      <c r="T43" s="54">
        <v>45726</v>
      </c>
      <c r="U43" s="35" t="s">
        <v>353</v>
      </c>
      <c r="V43" s="36" t="s">
        <v>354</v>
      </c>
      <c r="W43" s="37" t="s">
        <v>355</v>
      </c>
      <c r="X43" s="37">
        <v>45958</v>
      </c>
      <c r="Y43" s="38">
        <v>800141645</v>
      </c>
      <c r="Z43" s="38">
        <v>7</v>
      </c>
      <c r="AA43" s="29" t="s">
        <v>99</v>
      </c>
      <c r="AB43" s="29" t="s">
        <v>100</v>
      </c>
      <c r="AC43" s="57" t="s">
        <v>572</v>
      </c>
      <c r="AD43" s="57">
        <v>0</v>
      </c>
      <c r="AE43" s="35" t="s">
        <v>93</v>
      </c>
      <c r="AF43" s="57" t="s">
        <v>572</v>
      </c>
      <c r="AG43" s="40" t="s">
        <v>93</v>
      </c>
      <c r="AH43" s="25" t="s">
        <v>573</v>
      </c>
      <c r="AI43" s="25" t="s">
        <v>573</v>
      </c>
      <c r="AJ43" s="78" t="s">
        <v>574</v>
      </c>
      <c r="AK43" s="40" t="s">
        <v>93</v>
      </c>
      <c r="AL43" s="40" t="s">
        <v>93</v>
      </c>
      <c r="AM43" s="40" t="s">
        <v>93</v>
      </c>
      <c r="AN43" s="40" t="s">
        <v>93</v>
      </c>
      <c r="AO43" s="40" t="s">
        <v>93</v>
      </c>
      <c r="AP43" s="40" t="s">
        <v>105</v>
      </c>
      <c r="AQ43" s="22" t="s">
        <v>106</v>
      </c>
      <c r="AR43" s="54">
        <v>45720</v>
      </c>
      <c r="AS43" s="44" t="s">
        <v>107</v>
      </c>
      <c r="AT43" s="30" t="s">
        <v>575</v>
      </c>
      <c r="AU43" s="45" t="s">
        <v>109</v>
      </c>
      <c r="AV43" s="29" t="s">
        <v>93</v>
      </c>
      <c r="AW43" s="29" t="s">
        <v>93</v>
      </c>
      <c r="AX43" s="29" t="s">
        <v>93</v>
      </c>
      <c r="AY43" s="29" t="s">
        <v>93</v>
      </c>
      <c r="AZ43" s="29" t="s">
        <v>93</v>
      </c>
      <c r="BA43" s="29" t="s">
        <v>93</v>
      </c>
      <c r="BB43" s="29" t="s">
        <v>100</v>
      </c>
      <c r="BC43" s="57">
        <v>1111452837</v>
      </c>
      <c r="BD43" s="29" t="s">
        <v>93</v>
      </c>
      <c r="BE43" s="29" t="s">
        <v>93</v>
      </c>
      <c r="BF43" s="29" t="s">
        <v>93</v>
      </c>
      <c r="BG43" s="28" t="s">
        <v>381</v>
      </c>
      <c r="BH43" s="47">
        <v>45720</v>
      </c>
      <c r="BI43" s="32">
        <v>6016510420</v>
      </c>
      <c r="BJ43" s="48" t="s">
        <v>382</v>
      </c>
      <c r="BK43" s="35">
        <f t="shared" si="2"/>
        <v>214</v>
      </c>
      <c r="BL43" s="49">
        <v>0</v>
      </c>
      <c r="BM43" s="49">
        <v>0</v>
      </c>
      <c r="BN43" s="49">
        <v>0</v>
      </c>
      <c r="BO43" s="37"/>
      <c r="BP43" s="49">
        <v>0</v>
      </c>
      <c r="BQ43" s="37"/>
      <c r="BR43" s="49">
        <f t="shared" si="4"/>
        <v>0</v>
      </c>
      <c r="BS43" s="50">
        <v>0</v>
      </c>
      <c r="BT43" s="49">
        <f>P43+BR43-BS43</f>
        <v>23296000</v>
      </c>
      <c r="BU43" s="101">
        <v>5824000</v>
      </c>
      <c r="BV43" s="101">
        <f t="shared" si="5"/>
        <v>17472000</v>
      </c>
      <c r="BW43" s="40" t="s">
        <v>112</v>
      </c>
      <c r="BX43" s="47">
        <v>45716</v>
      </c>
      <c r="BY43" s="47">
        <v>45930</v>
      </c>
      <c r="BZ43" s="47">
        <f t="shared" si="6"/>
        <v>46050</v>
      </c>
      <c r="CA43" s="56">
        <f t="shared" ca="1" si="3"/>
        <v>125</v>
      </c>
      <c r="CB43" s="54">
        <f t="shared" si="1"/>
        <v>46050</v>
      </c>
      <c r="CC43" s="52">
        <f ca="1">CA43/BK43</f>
        <v>0.58411214953271029</v>
      </c>
      <c r="CD43" s="52">
        <f ca="1">CA43/BK43</f>
        <v>0.58411214953271029</v>
      </c>
      <c r="CE43" s="52">
        <f>+BU43/BT43</f>
        <v>0.25</v>
      </c>
      <c r="CF43" s="52">
        <f>+BU43/BT43</f>
        <v>0.25</v>
      </c>
    </row>
    <row r="44" spans="1:114" s="107" customFormat="1" ht="13.5" customHeight="1" x14ac:dyDescent="0.25">
      <c r="A44" s="104" t="s">
        <v>1391</v>
      </c>
      <c r="B44" s="105"/>
      <c r="C44" s="105"/>
      <c r="D44" s="105"/>
      <c r="E44" s="105"/>
      <c r="F44" s="105"/>
      <c r="G44" s="105"/>
      <c r="H44" s="105"/>
      <c r="I44" s="105"/>
      <c r="J44" s="105"/>
      <c r="K44" s="105"/>
      <c r="L44" s="105"/>
      <c r="M44" s="105"/>
      <c r="N44" s="105"/>
      <c r="O44" s="105"/>
      <c r="P44" s="105"/>
      <c r="Q44" s="105"/>
      <c r="R44" s="105"/>
      <c r="S44" s="105"/>
      <c r="T44" s="105"/>
      <c r="U44" s="105"/>
      <c r="V44" s="105"/>
      <c r="W44" s="105"/>
      <c r="X44" s="105"/>
      <c r="Y44" s="105"/>
      <c r="Z44" s="105"/>
      <c r="AA44" s="105"/>
      <c r="AB44" s="105"/>
      <c r="AC44" s="105"/>
      <c r="AD44" s="105"/>
      <c r="AE44" s="105"/>
      <c r="AF44" s="105"/>
      <c r="AG44" s="105"/>
      <c r="AH44" s="105"/>
      <c r="AI44" s="105"/>
      <c r="AJ44" s="105"/>
      <c r="AK44" s="105"/>
      <c r="AL44" s="105"/>
      <c r="AM44" s="105"/>
      <c r="AN44" s="105"/>
      <c r="AO44" s="105"/>
      <c r="AP44" s="105"/>
      <c r="AQ44" s="105"/>
      <c r="AR44" s="105"/>
      <c r="AS44" s="105"/>
      <c r="AT44" s="105"/>
      <c r="AU44" s="105"/>
      <c r="AV44" s="105"/>
      <c r="AW44" s="105"/>
      <c r="AX44" s="105"/>
      <c r="AY44" s="105"/>
      <c r="AZ44" s="105"/>
      <c r="BA44" s="105"/>
      <c r="BB44" s="105"/>
      <c r="BC44" s="105"/>
      <c r="BD44" s="105"/>
      <c r="BE44" s="105"/>
      <c r="BF44" s="105"/>
      <c r="BG44" s="105"/>
      <c r="BH44" s="105"/>
      <c r="BI44" s="105"/>
      <c r="BJ44" s="105"/>
      <c r="BK44" s="105"/>
      <c r="BL44" s="105"/>
      <c r="BM44" s="105"/>
      <c r="BN44" s="105"/>
      <c r="BO44" s="105"/>
      <c r="BP44" s="105"/>
      <c r="BQ44" s="105"/>
      <c r="BR44" s="105"/>
      <c r="BS44" s="105"/>
      <c r="BT44" s="105"/>
      <c r="BU44" s="105"/>
      <c r="BV44" s="105"/>
      <c r="BW44" s="105"/>
      <c r="BX44" s="105"/>
      <c r="BY44" s="105"/>
      <c r="BZ44" s="105"/>
      <c r="CA44" s="105"/>
      <c r="CB44" s="105"/>
      <c r="CC44" s="105"/>
      <c r="CD44" s="105"/>
      <c r="CE44" s="105"/>
      <c r="CF44" s="105"/>
      <c r="CG44" s="105"/>
      <c r="CH44" s="105"/>
      <c r="CI44" s="105"/>
      <c r="CJ44" s="105"/>
      <c r="CK44" s="105"/>
      <c r="CL44" s="105"/>
      <c r="CM44" s="105"/>
      <c r="CN44" s="105"/>
      <c r="CO44" s="105"/>
      <c r="CP44" s="105"/>
      <c r="CQ44" s="105"/>
      <c r="CR44" s="105"/>
      <c r="CS44" s="105"/>
      <c r="CT44" s="105"/>
      <c r="CU44" s="105"/>
      <c r="CV44" s="105"/>
      <c r="CW44" s="105"/>
      <c r="CX44" s="105"/>
      <c r="CY44" s="105"/>
      <c r="CZ44" s="105"/>
      <c r="DA44" s="105"/>
      <c r="DB44" s="105"/>
      <c r="DC44" s="105"/>
      <c r="DD44" s="105"/>
      <c r="DE44" s="105"/>
      <c r="DF44" s="105"/>
      <c r="DG44" s="105"/>
      <c r="DH44" s="105"/>
      <c r="DI44" s="105"/>
      <c r="DJ44" s="106"/>
    </row>
    <row r="45" spans="1:114" ht="15" customHeight="1" x14ac:dyDescent="0.25">
      <c r="A45" s="20" t="s">
        <v>576</v>
      </c>
      <c r="B45" s="21">
        <v>45723</v>
      </c>
      <c r="C45" s="22" t="s">
        <v>84</v>
      </c>
      <c r="D45" s="23">
        <v>53008375</v>
      </c>
      <c r="E45" s="22" t="s">
        <v>85</v>
      </c>
      <c r="F45" s="24" t="s">
        <v>86</v>
      </c>
      <c r="G45" s="25" t="s">
        <v>87</v>
      </c>
      <c r="H45" s="55" t="s">
        <v>577</v>
      </c>
      <c r="I45" s="44" t="s">
        <v>533</v>
      </c>
      <c r="J45" s="44" t="s">
        <v>533</v>
      </c>
      <c r="K45" s="27" t="s">
        <v>578</v>
      </c>
      <c r="L45" s="28" t="s">
        <v>579</v>
      </c>
      <c r="M45" s="22" t="s">
        <v>92</v>
      </c>
      <c r="N45" s="22" t="s">
        <v>93</v>
      </c>
      <c r="O45" s="30">
        <v>81161501</v>
      </c>
      <c r="P45" s="31">
        <v>42128000</v>
      </c>
      <c r="Q45" s="56" t="s">
        <v>580</v>
      </c>
      <c r="R45" s="56" t="s">
        <v>581</v>
      </c>
      <c r="S45" s="25" t="s">
        <v>96</v>
      </c>
      <c r="T45" s="54">
        <v>45726</v>
      </c>
      <c r="U45" s="35" t="s">
        <v>97</v>
      </c>
      <c r="V45" s="36" t="s">
        <v>98</v>
      </c>
      <c r="W45" s="37" t="s">
        <v>93</v>
      </c>
      <c r="X45" s="37" t="s">
        <v>93</v>
      </c>
      <c r="Y45" s="38">
        <v>899999162</v>
      </c>
      <c r="Z45" s="38">
        <v>4</v>
      </c>
      <c r="AA45" s="61" t="s">
        <v>337</v>
      </c>
      <c r="AB45" s="61" t="s">
        <v>338</v>
      </c>
      <c r="AC45" s="57">
        <v>0</v>
      </c>
      <c r="AD45" s="57" t="s">
        <v>582</v>
      </c>
      <c r="AE45" s="56">
        <v>4</v>
      </c>
      <c r="AF45" s="57" t="s">
        <v>583</v>
      </c>
      <c r="AG45" s="40" t="s">
        <v>93</v>
      </c>
      <c r="AH45" s="25" t="s">
        <v>584</v>
      </c>
      <c r="AI45" s="44" t="s">
        <v>585</v>
      </c>
      <c r="AJ45" s="78" t="s">
        <v>586</v>
      </c>
      <c r="AK45" s="40" t="s">
        <v>93</v>
      </c>
      <c r="AL45" s="40" t="s">
        <v>93</v>
      </c>
      <c r="AM45" s="40" t="s">
        <v>93</v>
      </c>
      <c r="AN45" s="40" t="s">
        <v>93</v>
      </c>
      <c r="AO45" s="40" t="s">
        <v>93</v>
      </c>
      <c r="AP45" s="40" t="s">
        <v>105</v>
      </c>
      <c r="AQ45" s="22" t="s">
        <v>106</v>
      </c>
      <c r="AR45" s="54">
        <v>45722</v>
      </c>
      <c r="AS45" s="44" t="s">
        <v>140</v>
      </c>
      <c r="AT45" s="30" t="s">
        <v>587</v>
      </c>
      <c r="AU45" s="45" t="s">
        <v>109</v>
      </c>
      <c r="AV45" s="29" t="s">
        <v>93</v>
      </c>
      <c r="AW45" s="29" t="s">
        <v>93</v>
      </c>
      <c r="AX45" s="29" t="s">
        <v>93</v>
      </c>
      <c r="AY45" s="29" t="s">
        <v>93</v>
      </c>
      <c r="AZ45" s="29" t="s">
        <v>93</v>
      </c>
      <c r="BA45" s="29" t="s">
        <v>93</v>
      </c>
      <c r="BB45" s="29" t="s">
        <v>100</v>
      </c>
      <c r="BC45" s="57">
        <v>80239770</v>
      </c>
      <c r="BD45" s="29" t="s">
        <v>93</v>
      </c>
      <c r="BE45" s="29" t="s">
        <v>93</v>
      </c>
      <c r="BF45" s="29" t="s">
        <v>93</v>
      </c>
      <c r="BG45" s="28" t="s">
        <v>588</v>
      </c>
      <c r="BH45" s="47">
        <v>45722</v>
      </c>
      <c r="BI45" s="32">
        <v>6016510420</v>
      </c>
      <c r="BJ45" s="48" t="s">
        <v>589</v>
      </c>
      <c r="BK45" s="35">
        <f t="shared" si="2"/>
        <v>281</v>
      </c>
      <c r="BL45" s="49">
        <v>0</v>
      </c>
      <c r="BM45" s="49">
        <v>0</v>
      </c>
      <c r="BN45" s="49">
        <v>0</v>
      </c>
      <c r="BO45" s="37"/>
      <c r="BP45" s="49">
        <v>0</v>
      </c>
      <c r="BQ45" s="37"/>
      <c r="BR45" s="49">
        <f t="shared" si="4"/>
        <v>0</v>
      </c>
      <c r="BS45" s="50">
        <v>0</v>
      </c>
      <c r="BT45" s="49">
        <f>P45+BR45-BS45</f>
        <v>42128000</v>
      </c>
      <c r="BU45" s="101">
        <v>0</v>
      </c>
      <c r="BV45" s="101">
        <f t="shared" si="5"/>
        <v>42128000</v>
      </c>
      <c r="BW45" s="40" t="s">
        <v>112</v>
      </c>
      <c r="BX45" s="47">
        <v>45720</v>
      </c>
      <c r="BY45" s="47">
        <v>46001</v>
      </c>
      <c r="BZ45" s="47">
        <f t="shared" si="6"/>
        <v>46121</v>
      </c>
      <c r="CA45" s="56">
        <f t="shared" ca="1" si="3"/>
        <v>121</v>
      </c>
      <c r="CB45" s="54">
        <f t="shared" si="1"/>
        <v>46121</v>
      </c>
      <c r="CC45" s="52">
        <f ca="1">CA45/BK45</f>
        <v>0.4306049822064057</v>
      </c>
      <c r="CD45" s="52">
        <f ca="1">CA45/BK45</f>
        <v>0.4306049822064057</v>
      </c>
      <c r="CE45" s="52">
        <f>+BU45/BT45</f>
        <v>0</v>
      </c>
      <c r="CF45" s="52">
        <f>+BU45/BT45</f>
        <v>0</v>
      </c>
    </row>
    <row r="46" spans="1:114" ht="15" customHeight="1" x14ac:dyDescent="0.25">
      <c r="A46" s="20" t="s">
        <v>590</v>
      </c>
      <c r="B46" s="21">
        <v>45721</v>
      </c>
      <c r="C46" s="22" t="s">
        <v>84</v>
      </c>
      <c r="D46" s="23">
        <v>53008375</v>
      </c>
      <c r="E46" s="22" t="s">
        <v>85</v>
      </c>
      <c r="F46" s="24" t="s">
        <v>86</v>
      </c>
      <c r="G46" s="22" t="s">
        <v>115</v>
      </c>
      <c r="H46" s="55" t="s">
        <v>591</v>
      </c>
      <c r="I46" s="22" t="s">
        <v>89</v>
      </c>
      <c r="J46" s="22" t="s">
        <v>89</v>
      </c>
      <c r="K46" s="27" t="s">
        <v>592</v>
      </c>
      <c r="L46" s="28" t="s">
        <v>593</v>
      </c>
      <c r="M46" s="22" t="s">
        <v>92</v>
      </c>
      <c r="N46" s="22" t="s">
        <v>93</v>
      </c>
      <c r="O46" s="30">
        <v>85121608</v>
      </c>
      <c r="P46" s="31">
        <v>52540350</v>
      </c>
      <c r="Q46" s="56" t="s">
        <v>594</v>
      </c>
      <c r="R46" s="56" t="s">
        <v>595</v>
      </c>
      <c r="S46" s="25" t="s">
        <v>96</v>
      </c>
      <c r="T46" s="54">
        <v>45723</v>
      </c>
      <c r="U46" s="35" t="s">
        <v>97</v>
      </c>
      <c r="V46" s="36" t="s">
        <v>98</v>
      </c>
      <c r="W46" s="37" t="s">
        <v>93</v>
      </c>
      <c r="X46" s="37" t="s">
        <v>93</v>
      </c>
      <c r="Y46" s="38">
        <v>899999162</v>
      </c>
      <c r="Z46" s="38">
        <v>4</v>
      </c>
      <c r="AA46" s="29" t="s">
        <v>99</v>
      </c>
      <c r="AB46" s="29" t="s">
        <v>100</v>
      </c>
      <c r="AC46" s="57" t="s">
        <v>596</v>
      </c>
      <c r="AD46" s="57">
        <v>0</v>
      </c>
      <c r="AE46" s="35" t="s">
        <v>93</v>
      </c>
      <c r="AF46" s="57" t="s">
        <v>596</v>
      </c>
      <c r="AG46" s="40" t="s">
        <v>93</v>
      </c>
      <c r="AH46" s="25" t="s">
        <v>597</v>
      </c>
      <c r="AI46" s="25" t="s">
        <v>597</v>
      </c>
      <c r="AJ46" s="78" t="s">
        <v>598</v>
      </c>
      <c r="AK46" s="40" t="s">
        <v>93</v>
      </c>
      <c r="AL46" s="40" t="s">
        <v>93</v>
      </c>
      <c r="AM46" s="40" t="s">
        <v>93</v>
      </c>
      <c r="AN46" s="40" t="s">
        <v>93</v>
      </c>
      <c r="AO46" s="40" t="s">
        <v>93</v>
      </c>
      <c r="AP46" s="40" t="s">
        <v>105</v>
      </c>
      <c r="AQ46" s="22" t="s">
        <v>106</v>
      </c>
      <c r="AR46" s="54">
        <v>45721</v>
      </c>
      <c r="AS46" s="44" t="s">
        <v>140</v>
      </c>
      <c r="AT46" s="30" t="s">
        <v>599</v>
      </c>
      <c r="AU46" s="45" t="s">
        <v>109</v>
      </c>
      <c r="AV46" s="29" t="s">
        <v>93</v>
      </c>
      <c r="AW46" s="29" t="s">
        <v>93</v>
      </c>
      <c r="AX46" s="29" t="s">
        <v>93</v>
      </c>
      <c r="AY46" s="29" t="s">
        <v>93</v>
      </c>
      <c r="AZ46" s="29" t="s">
        <v>93</v>
      </c>
      <c r="BA46" s="29" t="s">
        <v>93</v>
      </c>
      <c r="BB46" s="29" t="s">
        <v>100</v>
      </c>
      <c r="BC46" s="57">
        <v>1136879541</v>
      </c>
      <c r="BD46" s="29" t="s">
        <v>93</v>
      </c>
      <c r="BE46" s="29" t="s">
        <v>93</v>
      </c>
      <c r="BF46" s="29" t="s">
        <v>93</v>
      </c>
      <c r="BG46" s="28" t="s">
        <v>259</v>
      </c>
      <c r="BH46" s="47">
        <v>45721</v>
      </c>
      <c r="BI46" s="32">
        <v>6016510420</v>
      </c>
      <c r="BJ46" s="48" t="s">
        <v>260</v>
      </c>
      <c r="BK46" s="35">
        <f t="shared" si="2"/>
        <v>296</v>
      </c>
      <c r="BL46" s="49">
        <v>0</v>
      </c>
      <c r="BM46" s="49">
        <v>0</v>
      </c>
      <c r="BN46" s="49">
        <v>0</v>
      </c>
      <c r="BO46" s="37"/>
      <c r="BP46" s="49">
        <v>0</v>
      </c>
      <c r="BQ46" s="37"/>
      <c r="BR46" s="49">
        <f t="shared" si="4"/>
        <v>0</v>
      </c>
      <c r="BS46" s="50">
        <v>0</v>
      </c>
      <c r="BT46" s="49">
        <f>P46+BR46-BS46</f>
        <v>52540350</v>
      </c>
      <c r="BU46" s="101">
        <v>10508070</v>
      </c>
      <c r="BV46" s="101">
        <f t="shared" si="5"/>
        <v>42032280</v>
      </c>
      <c r="BW46" s="40" t="s">
        <v>112</v>
      </c>
      <c r="BX46" s="47">
        <v>45721</v>
      </c>
      <c r="BY46" s="47">
        <v>46017</v>
      </c>
      <c r="BZ46" s="47">
        <f t="shared" si="6"/>
        <v>46137</v>
      </c>
      <c r="CA46" s="56">
        <f t="shared" ca="1" si="3"/>
        <v>120</v>
      </c>
      <c r="CB46" s="54">
        <f t="shared" si="1"/>
        <v>46137</v>
      </c>
      <c r="CC46" s="52">
        <f ca="1">CA46/BK46</f>
        <v>0.40540540540540543</v>
      </c>
      <c r="CD46" s="52">
        <f ca="1">CA46/BK46</f>
        <v>0.40540540540540543</v>
      </c>
      <c r="CE46" s="52">
        <f>+BU46/BT46</f>
        <v>0.2</v>
      </c>
      <c r="CF46" s="52">
        <f>+BU46/BT46</f>
        <v>0.2</v>
      </c>
    </row>
    <row r="47" spans="1:114" ht="15" customHeight="1" x14ac:dyDescent="0.25">
      <c r="A47" s="20" t="s">
        <v>600</v>
      </c>
      <c r="B47" s="21">
        <v>45722</v>
      </c>
      <c r="C47" s="22" t="s">
        <v>128</v>
      </c>
      <c r="D47" s="23">
        <v>52366993</v>
      </c>
      <c r="E47" s="22" t="s">
        <v>129</v>
      </c>
      <c r="F47" s="24" t="s">
        <v>86</v>
      </c>
      <c r="G47" s="22" t="s">
        <v>115</v>
      </c>
      <c r="H47" s="55" t="s">
        <v>601</v>
      </c>
      <c r="I47" s="22" t="s">
        <v>330</v>
      </c>
      <c r="J47" s="44" t="s">
        <v>330</v>
      </c>
      <c r="K47" s="27" t="s">
        <v>602</v>
      </c>
      <c r="L47" s="28" t="s">
        <v>603</v>
      </c>
      <c r="M47" s="22" t="s">
        <v>92</v>
      </c>
      <c r="N47" s="22" t="s">
        <v>93</v>
      </c>
      <c r="O47" s="30">
        <v>92121504</v>
      </c>
      <c r="P47" s="31">
        <v>531569527</v>
      </c>
      <c r="Q47" s="56" t="s">
        <v>604</v>
      </c>
      <c r="R47" s="56">
        <v>41025</v>
      </c>
      <c r="S47" s="25" t="s">
        <v>605</v>
      </c>
      <c r="T47" s="54">
        <v>45723</v>
      </c>
      <c r="U47" s="35" t="s">
        <v>97</v>
      </c>
      <c r="V47" s="36" t="s">
        <v>98</v>
      </c>
      <c r="W47" s="37" t="s">
        <v>93</v>
      </c>
      <c r="X47" s="37" t="s">
        <v>93</v>
      </c>
      <c r="Y47" s="38">
        <v>899999162</v>
      </c>
      <c r="Z47" s="38">
        <v>4</v>
      </c>
      <c r="AA47" s="61" t="s">
        <v>337</v>
      </c>
      <c r="AB47" s="61" t="s">
        <v>338</v>
      </c>
      <c r="AC47" s="57">
        <v>0</v>
      </c>
      <c r="AD47" s="57" t="s">
        <v>606</v>
      </c>
      <c r="AE47" s="56">
        <v>1</v>
      </c>
      <c r="AF47" s="57" t="s">
        <v>607</v>
      </c>
      <c r="AG47" s="40" t="s">
        <v>93</v>
      </c>
      <c r="AH47" s="25" t="s">
        <v>608</v>
      </c>
      <c r="AI47" s="44" t="s">
        <v>609</v>
      </c>
      <c r="AJ47" s="78" t="s">
        <v>610</v>
      </c>
      <c r="AK47" s="40" t="s">
        <v>93</v>
      </c>
      <c r="AL47" s="40" t="s">
        <v>93</v>
      </c>
      <c r="AM47" s="40" t="s">
        <v>93</v>
      </c>
      <c r="AN47" s="40" t="s">
        <v>93</v>
      </c>
      <c r="AO47" s="40" t="s">
        <v>93</v>
      </c>
      <c r="AP47" s="40" t="s">
        <v>105</v>
      </c>
      <c r="AQ47" s="22" t="s">
        <v>106</v>
      </c>
      <c r="AR47" s="54">
        <v>45734</v>
      </c>
      <c r="AS47" s="44" t="s">
        <v>153</v>
      </c>
      <c r="AT47" s="30" t="s">
        <v>611</v>
      </c>
      <c r="AU47" s="45" t="s">
        <v>109</v>
      </c>
      <c r="AV47" s="29" t="s">
        <v>93</v>
      </c>
      <c r="AW47" s="29" t="s">
        <v>93</v>
      </c>
      <c r="AX47" s="29" t="s">
        <v>93</v>
      </c>
      <c r="AY47" s="29" t="s">
        <v>93</v>
      </c>
      <c r="AZ47" s="29" t="s">
        <v>93</v>
      </c>
      <c r="BA47" s="29" t="s">
        <v>93</v>
      </c>
      <c r="BB47" s="29" t="s">
        <v>100</v>
      </c>
      <c r="BC47" s="57">
        <v>882758971</v>
      </c>
      <c r="BD47" s="29" t="s">
        <v>93</v>
      </c>
      <c r="BE47" s="29" t="s">
        <v>93</v>
      </c>
      <c r="BF47" s="29" t="s">
        <v>93</v>
      </c>
      <c r="BG47" s="28" t="s">
        <v>612</v>
      </c>
      <c r="BH47" s="47">
        <v>45734</v>
      </c>
      <c r="BI47" s="32">
        <v>6016510420</v>
      </c>
      <c r="BJ47" s="48" t="s">
        <v>613</v>
      </c>
      <c r="BK47" s="35">
        <f t="shared" si="2"/>
        <v>300</v>
      </c>
      <c r="BL47" s="49">
        <v>0</v>
      </c>
      <c r="BM47" s="49">
        <v>0</v>
      </c>
      <c r="BN47" s="49">
        <v>0</v>
      </c>
      <c r="BO47" s="37"/>
      <c r="BP47" s="49">
        <v>0</v>
      </c>
      <c r="BQ47" s="37"/>
      <c r="BR47" s="49">
        <f t="shared" si="4"/>
        <v>0</v>
      </c>
      <c r="BS47" s="50">
        <v>0</v>
      </c>
      <c r="BT47" s="49">
        <f>P47+BR47-BS47</f>
        <v>531569527</v>
      </c>
      <c r="BU47" s="101">
        <v>75506415</v>
      </c>
      <c r="BV47" s="101">
        <f t="shared" si="5"/>
        <v>456063112</v>
      </c>
      <c r="BW47" s="40" t="s">
        <v>112</v>
      </c>
      <c r="BX47" s="47">
        <v>45722</v>
      </c>
      <c r="BY47" s="47">
        <v>46022</v>
      </c>
      <c r="BZ47" s="47">
        <f t="shared" si="6"/>
        <v>46142</v>
      </c>
      <c r="CA47" s="56">
        <f t="shared" ca="1" si="3"/>
        <v>119</v>
      </c>
      <c r="CB47" s="54">
        <f t="shared" si="1"/>
        <v>46142</v>
      </c>
      <c r="CC47" s="52">
        <f ca="1">CA47/BK47</f>
        <v>0.39666666666666667</v>
      </c>
      <c r="CD47" s="52">
        <f ca="1">CA47/BK47</f>
        <v>0.39666666666666667</v>
      </c>
      <c r="CE47" s="52">
        <f>+BU47/BT47</f>
        <v>0.14204428802781993</v>
      </c>
      <c r="CF47" s="52">
        <f>+BU47/BT47</f>
        <v>0.14204428802781993</v>
      </c>
    </row>
    <row r="48" spans="1:114" ht="15" customHeight="1" x14ac:dyDescent="0.25">
      <c r="A48" s="20" t="s">
        <v>614</v>
      </c>
      <c r="B48" s="21">
        <v>45723</v>
      </c>
      <c r="C48" s="22" t="s">
        <v>84</v>
      </c>
      <c r="D48" s="23">
        <v>53008375</v>
      </c>
      <c r="E48" s="22" t="s">
        <v>85</v>
      </c>
      <c r="F48" s="24" t="s">
        <v>86</v>
      </c>
      <c r="G48" s="25" t="s">
        <v>87</v>
      </c>
      <c r="H48" s="55" t="s">
        <v>615</v>
      </c>
      <c r="I48" s="22" t="s">
        <v>533</v>
      </c>
      <c r="J48" s="44" t="s">
        <v>533</v>
      </c>
      <c r="K48" s="27" t="s">
        <v>616</v>
      </c>
      <c r="L48" s="28" t="s">
        <v>617</v>
      </c>
      <c r="M48" s="22" t="s">
        <v>92</v>
      </c>
      <c r="N48" s="22" t="s">
        <v>93</v>
      </c>
      <c r="O48" s="30">
        <v>81112204</v>
      </c>
      <c r="P48" s="31">
        <v>37634967</v>
      </c>
      <c r="Q48" s="56" t="s">
        <v>618</v>
      </c>
      <c r="R48" s="56" t="s">
        <v>619</v>
      </c>
      <c r="S48" s="25" t="s">
        <v>96</v>
      </c>
      <c r="T48" s="54">
        <v>45723</v>
      </c>
      <c r="U48" s="35" t="s">
        <v>97</v>
      </c>
      <c r="V48" s="36" t="s">
        <v>98</v>
      </c>
      <c r="W48" s="37" t="s">
        <v>93</v>
      </c>
      <c r="X48" s="37" t="s">
        <v>93</v>
      </c>
      <c r="Y48" s="38">
        <v>899999162</v>
      </c>
      <c r="Z48" s="38">
        <v>4</v>
      </c>
      <c r="AA48" s="61" t="s">
        <v>337</v>
      </c>
      <c r="AB48" s="61" t="s">
        <v>338</v>
      </c>
      <c r="AC48" s="57">
        <v>0</v>
      </c>
      <c r="AD48" s="57" t="s">
        <v>620</v>
      </c>
      <c r="AE48" s="56">
        <v>0</v>
      </c>
      <c r="AF48" s="57" t="s">
        <v>621</v>
      </c>
      <c r="AG48" s="40" t="s">
        <v>93</v>
      </c>
      <c r="AH48" s="25" t="s">
        <v>622</v>
      </c>
      <c r="AI48" s="44" t="s">
        <v>623</v>
      </c>
      <c r="AJ48" s="78" t="s">
        <v>624</v>
      </c>
      <c r="AK48" s="40" t="s">
        <v>93</v>
      </c>
      <c r="AL48" s="40" t="s">
        <v>93</v>
      </c>
      <c r="AM48" s="40" t="s">
        <v>93</v>
      </c>
      <c r="AN48" s="40" t="s">
        <v>93</v>
      </c>
      <c r="AO48" s="40" t="s">
        <v>93</v>
      </c>
      <c r="AP48" s="40" t="s">
        <v>105</v>
      </c>
      <c r="AQ48" s="22" t="s">
        <v>106</v>
      </c>
      <c r="AR48" s="54">
        <v>45726</v>
      </c>
      <c r="AS48" s="44" t="s">
        <v>140</v>
      </c>
      <c r="AT48" s="30" t="s">
        <v>625</v>
      </c>
      <c r="AU48" s="45" t="s">
        <v>109</v>
      </c>
      <c r="AV48" s="29" t="s">
        <v>93</v>
      </c>
      <c r="AW48" s="29" t="s">
        <v>93</v>
      </c>
      <c r="AX48" s="29" t="s">
        <v>93</v>
      </c>
      <c r="AY48" s="29" t="s">
        <v>93</v>
      </c>
      <c r="AZ48" s="29" t="s">
        <v>93</v>
      </c>
      <c r="BA48" s="29" t="s">
        <v>93</v>
      </c>
      <c r="BB48" s="29" t="s">
        <v>100</v>
      </c>
      <c r="BC48" s="57">
        <v>45506176</v>
      </c>
      <c r="BD48" s="29" t="s">
        <v>93</v>
      </c>
      <c r="BE48" s="29" t="s">
        <v>93</v>
      </c>
      <c r="BF48" s="29" t="s">
        <v>93</v>
      </c>
      <c r="BG48" s="28" t="s">
        <v>626</v>
      </c>
      <c r="BH48" s="47">
        <v>45726</v>
      </c>
      <c r="BI48" s="32">
        <v>6016510420</v>
      </c>
      <c r="BJ48" s="48" t="s">
        <v>627</v>
      </c>
      <c r="BK48" s="35">
        <f t="shared" si="2"/>
        <v>280</v>
      </c>
      <c r="BL48" s="49">
        <v>0</v>
      </c>
      <c r="BM48" s="49">
        <v>0</v>
      </c>
      <c r="BN48" s="49">
        <v>0</v>
      </c>
      <c r="BO48" s="37"/>
      <c r="BP48" s="49">
        <v>0</v>
      </c>
      <c r="BQ48" s="37"/>
      <c r="BR48" s="49">
        <f t="shared" si="4"/>
        <v>0</v>
      </c>
      <c r="BS48" s="50">
        <v>0</v>
      </c>
      <c r="BT48" s="49">
        <f>P48+BR48-BS48</f>
        <v>37634967</v>
      </c>
      <c r="BU48" s="101">
        <v>0</v>
      </c>
      <c r="BV48" s="101">
        <f t="shared" si="5"/>
        <v>37634967</v>
      </c>
      <c r="BW48" s="40" t="s">
        <v>112</v>
      </c>
      <c r="BX48" s="47">
        <v>45723</v>
      </c>
      <c r="BY48" s="47">
        <v>46003</v>
      </c>
      <c r="BZ48" s="47">
        <f t="shared" si="6"/>
        <v>46123</v>
      </c>
      <c r="CA48" s="56">
        <f t="shared" ca="1" si="3"/>
        <v>118</v>
      </c>
      <c r="CB48" s="54">
        <f t="shared" si="1"/>
        <v>46123</v>
      </c>
      <c r="CC48" s="52">
        <f ca="1">CA48/BK48</f>
        <v>0.42142857142857143</v>
      </c>
      <c r="CD48" s="52">
        <f ca="1">CA48/BK48</f>
        <v>0.42142857142857143</v>
      </c>
      <c r="CE48" s="52">
        <f>+BU48/BT48</f>
        <v>0</v>
      </c>
      <c r="CF48" s="52">
        <f>+BU48/BT48</f>
        <v>0</v>
      </c>
    </row>
    <row r="49" spans="1:114" ht="15" customHeight="1" x14ac:dyDescent="0.25">
      <c r="A49" s="20" t="s">
        <v>628</v>
      </c>
      <c r="B49" s="21">
        <v>45726</v>
      </c>
      <c r="C49" s="22" t="s">
        <v>84</v>
      </c>
      <c r="D49" s="23">
        <v>53008375</v>
      </c>
      <c r="E49" s="22" t="s">
        <v>85</v>
      </c>
      <c r="F49" s="24" t="s">
        <v>86</v>
      </c>
      <c r="G49" s="28" t="s">
        <v>629</v>
      </c>
      <c r="H49" s="55" t="s">
        <v>630</v>
      </c>
      <c r="I49" s="22" t="s">
        <v>533</v>
      </c>
      <c r="J49" s="44" t="s">
        <v>533</v>
      </c>
      <c r="K49" s="27" t="s">
        <v>631</v>
      </c>
      <c r="L49" s="28" t="s">
        <v>632</v>
      </c>
      <c r="M49" s="22" t="s">
        <v>92</v>
      </c>
      <c r="N49" s="22" t="s">
        <v>93</v>
      </c>
      <c r="O49" s="30">
        <v>77102002</v>
      </c>
      <c r="P49" s="31">
        <v>6920000</v>
      </c>
      <c r="Q49" s="56" t="s">
        <v>633</v>
      </c>
      <c r="R49" s="56" t="s">
        <v>634</v>
      </c>
      <c r="S49" s="44" t="s">
        <v>635</v>
      </c>
      <c r="T49" s="54" t="s">
        <v>636</v>
      </c>
      <c r="U49" s="35" t="s">
        <v>97</v>
      </c>
      <c r="V49" s="36" t="s">
        <v>98</v>
      </c>
      <c r="W49" s="37" t="s">
        <v>93</v>
      </c>
      <c r="X49" s="37" t="s">
        <v>93</v>
      </c>
      <c r="Y49" s="38">
        <v>899999162</v>
      </c>
      <c r="Z49" s="38">
        <v>4</v>
      </c>
      <c r="AA49" s="61" t="s">
        <v>337</v>
      </c>
      <c r="AB49" s="61" t="s">
        <v>338</v>
      </c>
      <c r="AC49" s="57">
        <v>0</v>
      </c>
      <c r="AD49" s="57" t="s">
        <v>637</v>
      </c>
      <c r="AE49" s="56">
        <v>6</v>
      </c>
      <c r="AF49" s="57" t="s">
        <v>638</v>
      </c>
      <c r="AG49" s="40" t="s">
        <v>93</v>
      </c>
      <c r="AH49" s="44" t="s">
        <v>639</v>
      </c>
      <c r="AI49" s="44" t="s">
        <v>640</v>
      </c>
      <c r="AJ49" s="78" t="s">
        <v>641</v>
      </c>
      <c r="AK49" s="40" t="s">
        <v>93</v>
      </c>
      <c r="AL49" s="40" t="s">
        <v>93</v>
      </c>
      <c r="AM49" s="40" t="s">
        <v>93</v>
      </c>
      <c r="AN49" s="40" t="s">
        <v>93</v>
      </c>
      <c r="AO49" s="40" t="s">
        <v>93</v>
      </c>
      <c r="AP49" s="40" t="s">
        <v>105</v>
      </c>
      <c r="AQ49" s="22" t="s">
        <v>106</v>
      </c>
      <c r="AR49" s="54">
        <v>45730</v>
      </c>
      <c r="AS49" s="44" t="s">
        <v>107</v>
      </c>
      <c r="AT49" s="30" t="s">
        <v>642</v>
      </c>
      <c r="AU49" s="45" t="s">
        <v>109</v>
      </c>
      <c r="AV49" s="29" t="s">
        <v>93</v>
      </c>
      <c r="AW49" s="29" t="s">
        <v>93</v>
      </c>
      <c r="AX49" s="29" t="s">
        <v>93</v>
      </c>
      <c r="AY49" s="29" t="s">
        <v>93</v>
      </c>
      <c r="AZ49" s="29" t="s">
        <v>93</v>
      </c>
      <c r="BA49" s="29" t="s">
        <v>93</v>
      </c>
      <c r="BB49" s="29" t="s">
        <v>100</v>
      </c>
      <c r="BC49" s="57">
        <v>1026250813</v>
      </c>
      <c r="BD49" s="29" t="s">
        <v>93</v>
      </c>
      <c r="BE49" s="29" t="s">
        <v>93</v>
      </c>
      <c r="BF49" s="29" t="s">
        <v>93</v>
      </c>
      <c r="BG49" s="28" t="s">
        <v>643</v>
      </c>
      <c r="BH49" s="47">
        <v>45731</v>
      </c>
      <c r="BI49" s="32">
        <v>6016510420</v>
      </c>
      <c r="BJ49" s="48" t="s">
        <v>644</v>
      </c>
      <c r="BK49" s="35">
        <f t="shared" si="2"/>
        <v>263</v>
      </c>
      <c r="BL49" s="49">
        <v>0</v>
      </c>
      <c r="BM49" s="49">
        <v>0</v>
      </c>
      <c r="BN49" s="49">
        <v>0</v>
      </c>
      <c r="BO49" s="37"/>
      <c r="BP49" s="49">
        <v>0</v>
      </c>
      <c r="BQ49" s="37"/>
      <c r="BR49" s="49">
        <f t="shared" si="4"/>
        <v>0</v>
      </c>
      <c r="BS49" s="50">
        <v>0</v>
      </c>
      <c r="BT49" s="49">
        <f>P49+BR49-BS49</f>
        <v>6920000</v>
      </c>
      <c r="BU49" s="101">
        <v>0</v>
      </c>
      <c r="BV49" s="101">
        <f t="shared" si="5"/>
        <v>6920000</v>
      </c>
      <c r="BW49" s="40" t="s">
        <v>112</v>
      </c>
      <c r="BX49" s="47">
        <v>45726</v>
      </c>
      <c r="BY49" s="47">
        <v>45989</v>
      </c>
      <c r="BZ49" s="47">
        <f t="shared" si="6"/>
        <v>46109</v>
      </c>
      <c r="CA49" s="56">
        <f t="shared" ca="1" si="3"/>
        <v>115</v>
      </c>
      <c r="CB49" s="54">
        <f t="shared" si="1"/>
        <v>46109</v>
      </c>
      <c r="CC49" s="52">
        <f ca="1">CA49/BK49</f>
        <v>0.43726235741444869</v>
      </c>
      <c r="CD49" s="52">
        <f ca="1">CA49/BK49</f>
        <v>0.43726235741444869</v>
      </c>
      <c r="CE49" s="52">
        <f>+BU49/BT49</f>
        <v>0</v>
      </c>
      <c r="CF49" s="52">
        <f>+BU49/BT49</f>
        <v>0</v>
      </c>
    </row>
    <row r="50" spans="1:114" ht="15" customHeight="1" x14ac:dyDescent="0.25">
      <c r="A50" s="20" t="s">
        <v>645</v>
      </c>
      <c r="B50" s="21">
        <v>45729</v>
      </c>
      <c r="C50" s="44" t="s">
        <v>416</v>
      </c>
      <c r="D50" s="23">
        <v>51584885</v>
      </c>
      <c r="E50" s="44" t="s">
        <v>417</v>
      </c>
      <c r="F50" s="24" t="s">
        <v>114</v>
      </c>
      <c r="G50" s="28" t="s">
        <v>512</v>
      </c>
      <c r="H50" s="55" t="s">
        <v>513</v>
      </c>
      <c r="I50" s="22" t="s">
        <v>514</v>
      </c>
      <c r="J50" s="44" t="s">
        <v>515</v>
      </c>
      <c r="K50" s="27" t="s">
        <v>646</v>
      </c>
      <c r="L50" s="28" t="s">
        <v>647</v>
      </c>
      <c r="M50" s="28" t="s">
        <v>518</v>
      </c>
      <c r="N50" s="22" t="s">
        <v>519</v>
      </c>
      <c r="O50" s="30">
        <v>84121800</v>
      </c>
      <c r="P50" s="31">
        <v>38263879000</v>
      </c>
      <c r="Q50" s="56" t="s">
        <v>648</v>
      </c>
      <c r="R50" s="56" t="s">
        <v>649</v>
      </c>
      <c r="S50" s="44" t="s">
        <v>522</v>
      </c>
      <c r="T50" s="54" t="s">
        <v>650</v>
      </c>
      <c r="U50" s="35" t="s">
        <v>97</v>
      </c>
      <c r="V50" s="36" t="s">
        <v>98</v>
      </c>
      <c r="W50" s="37" t="s">
        <v>93</v>
      </c>
      <c r="X50" s="37" t="s">
        <v>93</v>
      </c>
      <c r="Y50" s="38">
        <v>899999162</v>
      </c>
      <c r="Z50" s="38">
        <v>4</v>
      </c>
      <c r="AA50" s="61" t="s">
        <v>337</v>
      </c>
      <c r="AB50" s="61" t="s">
        <v>338</v>
      </c>
      <c r="AC50" s="57">
        <v>0</v>
      </c>
      <c r="AD50" s="57" t="s">
        <v>651</v>
      </c>
      <c r="AE50" s="56">
        <v>0</v>
      </c>
      <c r="AF50" s="57" t="s">
        <v>652</v>
      </c>
      <c r="AG50" s="40" t="s">
        <v>93</v>
      </c>
      <c r="AH50" s="44" t="s">
        <v>653</v>
      </c>
      <c r="AI50" s="44" t="s">
        <v>654</v>
      </c>
      <c r="AJ50" s="78" t="s">
        <v>655</v>
      </c>
      <c r="AK50" s="40" t="s">
        <v>93</v>
      </c>
      <c r="AL50" s="40" t="s">
        <v>93</v>
      </c>
      <c r="AM50" s="40" t="s">
        <v>93</v>
      </c>
      <c r="AN50" s="40" t="s">
        <v>93</v>
      </c>
      <c r="AO50" s="40" t="s">
        <v>93</v>
      </c>
      <c r="AP50" s="40" t="s">
        <v>105</v>
      </c>
      <c r="AQ50" s="22" t="s">
        <v>106</v>
      </c>
      <c r="AR50" s="54">
        <v>45730</v>
      </c>
      <c r="AS50" s="44" t="s">
        <v>107</v>
      </c>
      <c r="AT50" s="30" t="s">
        <v>656</v>
      </c>
      <c r="AU50" s="45" t="s">
        <v>109</v>
      </c>
      <c r="AV50" s="29" t="s">
        <v>93</v>
      </c>
      <c r="AW50" s="29" t="s">
        <v>93</v>
      </c>
      <c r="AX50" s="29" t="s">
        <v>93</v>
      </c>
      <c r="AY50" s="29" t="s">
        <v>93</v>
      </c>
      <c r="AZ50" s="29" t="s">
        <v>93</v>
      </c>
      <c r="BA50" s="29" t="s">
        <v>93</v>
      </c>
      <c r="BB50" s="29" t="s">
        <v>100</v>
      </c>
      <c r="BC50" s="57">
        <v>52427837</v>
      </c>
      <c r="BD50" s="29" t="s">
        <v>93</v>
      </c>
      <c r="BE50" s="29" t="s">
        <v>93</v>
      </c>
      <c r="BF50" s="29" t="s">
        <v>93</v>
      </c>
      <c r="BG50" s="28" t="s">
        <v>657</v>
      </c>
      <c r="BH50" s="47">
        <v>45729</v>
      </c>
      <c r="BI50" s="32">
        <v>6016510420</v>
      </c>
      <c r="BJ50" s="48" t="s">
        <v>658</v>
      </c>
      <c r="BK50" s="35">
        <f t="shared" si="2"/>
        <v>109</v>
      </c>
      <c r="BL50" s="49">
        <v>0</v>
      </c>
      <c r="BM50" s="49">
        <v>0</v>
      </c>
      <c r="BN50" s="49">
        <v>19131939500</v>
      </c>
      <c r="BO50" s="37">
        <v>45796</v>
      </c>
      <c r="BP50" s="49">
        <v>0</v>
      </c>
      <c r="BQ50" s="37"/>
      <c r="BR50" s="49">
        <f t="shared" si="4"/>
        <v>19131939500</v>
      </c>
      <c r="BS50" s="50">
        <v>0</v>
      </c>
      <c r="BT50" s="49">
        <f>P50+BR50-BS50</f>
        <v>57395818500</v>
      </c>
      <c r="BU50" s="101">
        <v>0</v>
      </c>
      <c r="BV50" s="101">
        <f t="shared" si="5"/>
        <v>57395818500</v>
      </c>
      <c r="BW50" s="40" t="s">
        <v>112</v>
      </c>
      <c r="BX50" s="47">
        <v>45729</v>
      </c>
      <c r="BY50" s="47">
        <v>45838</v>
      </c>
      <c r="BZ50" s="47">
        <f t="shared" si="6"/>
        <v>45958</v>
      </c>
      <c r="CA50" s="56">
        <f t="shared" ca="1" si="3"/>
        <v>112</v>
      </c>
      <c r="CB50" s="54">
        <f t="shared" si="1"/>
        <v>45958</v>
      </c>
      <c r="CC50" s="52">
        <f ca="1">CA50/BK50</f>
        <v>1.0275229357798166</v>
      </c>
      <c r="CD50" s="52">
        <f ca="1">CA50/BK50</f>
        <v>1.0275229357798166</v>
      </c>
      <c r="CE50" s="52">
        <f>+BU50/BT50</f>
        <v>0</v>
      </c>
      <c r="CF50" s="52">
        <f>+BU50/BT50</f>
        <v>0</v>
      </c>
    </row>
    <row r="51" spans="1:114" ht="15" customHeight="1" x14ac:dyDescent="0.25">
      <c r="A51" s="20" t="s">
        <v>659</v>
      </c>
      <c r="B51" s="21">
        <v>45729</v>
      </c>
      <c r="C51" s="44" t="s">
        <v>416</v>
      </c>
      <c r="D51" s="23">
        <v>51584885</v>
      </c>
      <c r="E51" s="44" t="s">
        <v>417</v>
      </c>
      <c r="F51" s="24" t="s">
        <v>86</v>
      </c>
      <c r="G51" s="28" t="s">
        <v>512</v>
      </c>
      <c r="H51" s="55" t="s">
        <v>513</v>
      </c>
      <c r="I51" s="22" t="s">
        <v>514</v>
      </c>
      <c r="J51" s="44" t="s">
        <v>515</v>
      </c>
      <c r="K51" s="27" t="s">
        <v>646</v>
      </c>
      <c r="L51" s="28" t="s">
        <v>647</v>
      </c>
      <c r="M51" s="28" t="s">
        <v>518</v>
      </c>
      <c r="N51" s="22" t="s">
        <v>519</v>
      </c>
      <c r="O51" s="30">
        <v>84121800</v>
      </c>
      <c r="P51" s="31">
        <v>41985594087</v>
      </c>
      <c r="Q51" s="56" t="s">
        <v>660</v>
      </c>
      <c r="R51" s="56" t="s">
        <v>661</v>
      </c>
      <c r="S51" s="44" t="s">
        <v>522</v>
      </c>
      <c r="T51" s="54" t="s">
        <v>650</v>
      </c>
      <c r="U51" s="35" t="s">
        <v>97</v>
      </c>
      <c r="V51" s="36" t="s">
        <v>98</v>
      </c>
      <c r="W51" s="37" t="s">
        <v>93</v>
      </c>
      <c r="X51" s="37" t="s">
        <v>93</v>
      </c>
      <c r="Y51" s="38">
        <v>899999162</v>
      </c>
      <c r="Z51" s="38">
        <v>4</v>
      </c>
      <c r="AA51" s="61" t="s">
        <v>337</v>
      </c>
      <c r="AB51" s="61" t="s">
        <v>338</v>
      </c>
      <c r="AC51" s="57">
        <v>0</v>
      </c>
      <c r="AD51" s="57" t="s">
        <v>662</v>
      </c>
      <c r="AE51" s="56">
        <v>9</v>
      </c>
      <c r="AF51" s="57" t="s">
        <v>663</v>
      </c>
      <c r="AG51" s="40" t="s">
        <v>93</v>
      </c>
      <c r="AH51" s="44" t="s">
        <v>664</v>
      </c>
      <c r="AI51" s="44" t="s">
        <v>665</v>
      </c>
      <c r="AJ51" s="78" t="s">
        <v>666</v>
      </c>
      <c r="AK51" s="40" t="s">
        <v>93</v>
      </c>
      <c r="AL51" s="40" t="s">
        <v>93</v>
      </c>
      <c r="AM51" s="40" t="s">
        <v>93</v>
      </c>
      <c r="AN51" s="40" t="s">
        <v>93</v>
      </c>
      <c r="AO51" s="40" t="s">
        <v>93</v>
      </c>
      <c r="AP51" s="40" t="s">
        <v>105</v>
      </c>
      <c r="AQ51" s="22" t="s">
        <v>106</v>
      </c>
      <c r="AR51" s="54">
        <v>45730</v>
      </c>
      <c r="AS51" s="44" t="s">
        <v>107</v>
      </c>
      <c r="AT51" s="30" t="s">
        <v>667</v>
      </c>
      <c r="AU51" s="45" t="s">
        <v>109</v>
      </c>
      <c r="AV51" s="29" t="s">
        <v>93</v>
      </c>
      <c r="AW51" s="29" t="s">
        <v>93</v>
      </c>
      <c r="AX51" s="29" t="s">
        <v>93</v>
      </c>
      <c r="AY51" s="29" t="s">
        <v>93</v>
      </c>
      <c r="AZ51" s="29" t="s">
        <v>93</v>
      </c>
      <c r="BA51" s="29" t="s">
        <v>93</v>
      </c>
      <c r="BB51" s="29" t="s">
        <v>100</v>
      </c>
      <c r="BC51" s="57">
        <v>7165984</v>
      </c>
      <c r="BD51" s="29" t="s">
        <v>93</v>
      </c>
      <c r="BE51" s="29" t="s">
        <v>93</v>
      </c>
      <c r="BF51" s="29" t="s">
        <v>93</v>
      </c>
      <c r="BG51" s="28" t="s">
        <v>668</v>
      </c>
      <c r="BH51" s="47">
        <v>45729</v>
      </c>
      <c r="BI51" s="32">
        <v>6016510420</v>
      </c>
      <c r="BJ51" s="48" t="s">
        <v>669</v>
      </c>
      <c r="BK51" s="35">
        <f t="shared" si="2"/>
        <v>109</v>
      </c>
      <c r="BL51" s="49">
        <v>0</v>
      </c>
      <c r="BM51" s="49">
        <v>0</v>
      </c>
      <c r="BN51" s="49">
        <v>0</v>
      </c>
      <c r="BO51" s="37"/>
      <c r="BP51" s="49">
        <v>0</v>
      </c>
      <c r="BQ51" s="37"/>
      <c r="BR51" s="49">
        <f t="shared" si="4"/>
        <v>0</v>
      </c>
      <c r="BS51" s="50">
        <v>0</v>
      </c>
      <c r="BT51" s="49">
        <f>P51+BR51-BS51</f>
        <v>41985594087</v>
      </c>
      <c r="BU51" s="101">
        <v>0</v>
      </c>
      <c r="BV51" s="101">
        <f t="shared" si="5"/>
        <v>41985594087</v>
      </c>
      <c r="BW51" s="40" t="s">
        <v>112</v>
      </c>
      <c r="BX51" s="47">
        <v>45729</v>
      </c>
      <c r="BY51" s="47">
        <v>45838</v>
      </c>
      <c r="BZ51" s="47">
        <f t="shared" si="6"/>
        <v>45958</v>
      </c>
      <c r="CA51" s="56">
        <f t="shared" ca="1" si="3"/>
        <v>112</v>
      </c>
      <c r="CB51" s="54">
        <f t="shared" si="1"/>
        <v>45958</v>
      </c>
      <c r="CC51" s="52">
        <f ca="1">CA51/BK51</f>
        <v>1.0275229357798166</v>
      </c>
      <c r="CD51" s="52">
        <f ca="1">CA51/BK51</f>
        <v>1.0275229357798166</v>
      </c>
      <c r="CE51" s="52">
        <f>+BU51/BT51</f>
        <v>0</v>
      </c>
      <c r="CF51" s="52">
        <f>+BU51/BT51</f>
        <v>0</v>
      </c>
    </row>
    <row r="52" spans="1:114" ht="15" customHeight="1" x14ac:dyDescent="0.25">
      <c r="A52" s="20" t="s">
        <v>670</v>
      </c>
      <c r="B52" s="21">
        <v>45730</v>
      </c>
      <c r="C52" s="22" t="s">
        <v>84</v>
      </c>
      <c r="D52" s="23">
        <v>53008375</v>
      </c>
      <c r="E52" s="22" t="s">
        <v>85</v>
      </c>
      <c r="F52" s="24" t="s">
        <v>86</v>
      </c>
      <c r="G52" s="22" t="s">
        <v>115</v>
      </c>
      <c r="H52" s="55" t="s">
        <v>671</v>
      </c>
      <c r="I52" s="22" t="s">
        <v>89</v>
      </c>
      <c r="J52" s="44" t="s">
        <v>89</v>
      </c>
      <c r="K52" s="27" t="s">
        <v>672</v>
      </c>
      <c r="L52" s="28" t="s">
        <v>673</v>
      </c>
      <c r="M52" s="22" t="s">
        <v>92</v>
      </c>
      <c r="N52" s="29" t="s">
        <v>93</v>
      </c>
      <c r="O52" s="57" t="s">
        <v>674</v>
      </c>
      <c r="P52" s="31">
        <v>52540350</v>
      </c>
      <c r="Q52" s="56" t="s">
        <v>675</v>
      </c>
      <c r="R52" s="56" t="s">
        <v>676</v>
      </c>
      <c r="S52" s="44" t="s">
        <v>96</v>
      </c>
      <c r="T52" s="54">
        <v>45733</v>
      </c>
      <c r="U52" s="35" t="s">
        <v>97</v>
      </c>
      <c r="V52" s="36" t="s">
        <v>98</v>
      </c>
      <c r="W52" s="37" t="s">
        <v>93</v>
      </c>
      <c r="X52" s="37" t="s">
        <v>93</v>
      </c>
      <c r="Y52" s="38">
        <v>899999162</v>
      </c>
      <c r="Z52" s="38">
        <v>4</v>
      </c>
      <c r="AA52" s="29" t="s">
        <v>99</v>
      </c>
      <c r="AB52" s="29" t="s">
        <v>100</v>
      </c>
      <c r="AC52" s="57">
        <v>1031123656</v>
      </c>
      <c r="AD52" s="57">
        <v>0</v>
      </c>
      <c r="AE52" s="56">
        <v>0</v>
      </c>
      <c r="AF52" s="57">
        <v>1031123656</v>
      </c>
      <c r="AG52" s="40" t="s">
        <v>93</v>
      </c>
      <c r="AH52" s="44" t="s">
        <v>677</v>
      </c>
      <c r="AI52" s="44" t="s">
        <v>677</v>
      </c>
      <c r="AJ52" s="78" t="s">
        <v>678</v>
      </c>
      <c r="AK52" s="40" t="s">
        <v>93</v>
      </c>
      <c r="AL52" s="40" t="s">
        <v>93</v>
      </c>
      <c r="AM52" s="40" t="s">
        <v>93</v>
      </c>
      <c r="AN52" s="40" t="s">
        <v>93</v>
      </c>
      <c r="AO52" s="40" t="s">
        <v>93</v>
      </c>
      <c r="AP52" s="40" t="s">
        <v>105</v>
      </c>
      <c r="AQ52" s="22" t="s">
        <v>106</v>
      </c>
      <c r="AR52" s="54">
        <v>45733</v>
      </c>
      <c r="AS52" s="44" t="s">
        <v>153</v>
      </c>
      <c r="AT52" s="30" t="s">
        <v>679</v>
      </c>
      <c r="AU52" s="45" t="s">
        <v>109</v>
      </c>
      <c r="AV52" s="29" t="s">
        <v>93</v>
      </c>
      <c r="AW52" s="29" t="s">
        <v>93</v>
      </c>
      <c r="AX52" s="29" t="s">
        <v>93</v>
      </c>
      <c r="AY52" s="29" t="s">
        <v>93</v>
      </c>
      <c r="AZ52" s="29" t="s">
        <v>93</v>
      </c>
      <c r="BA52" s="29" t="s">
        <v>93</v>
      </c>
      <c r="BB52" s="29" t="s">
        <v>100</v>
      </c>
      <c r="BC52" s="57">
        <v>46457574</v>
      </c>
      <c r="BD52" s="29" t="s">
        <v>93</v>
      </c>
      <c r="BE52" s="29" t="s">
        <v>93</v>
      </c>
      <c r="BF52" s="29" t="s">
        <v>93</v>
      </c>
      <c r="BG52" s="28" t="s">
        <v>155</v>
      </c>
      <c r="BH52" s="47">
        <v>45733</v>
      </c>
      <c r="BI52" s="32">
        <v>6016510420</v>
      </c>
      <c r="BJ52" s="48" t="s">
        <v>156</v>
      </c>
      <c r="BK52" s="35">
        <f t="shared" si="2"/>
        <v>276</v>
      </c>
      <c r="BL52" s="49">
        <v>0</v>
      </c>
      <c r="BM52" s="49">
        <v>0</v>
      </c>
      <c r="BN52" s="49">
        <v>0</v>
      </c>
      <c r="BO52" s="37"/>
      <c r="BP52" s="49">
        <v>0</v>
      </c>
      <c r="BQ52" s="37"/>
      <c r="BR52" s="49">
        <f t="shared" si="4"/>
        <v>0</v>
      </c>
      <c r="BS52" s="50">
        <v>0</v>
      </c>
      <c r="BT52" s="49">
        <f>P52+BR52-BS52</f>
        <v>52540350</v>
      </c>
      <c r="BU52" s="101">
        <v>10508070</v>
      </c>
      <c r="BV52" s="101">
        <f t="shared" si="5"/>
        <v>42032280</v>
      </c>
      <c r="BW52" s="40" t="s">
        <v>112</v>
      </c>
      <c r="BX52" s="47">
        <v>45730</v>
      </c>
      <c r="BY52" s="47">
        <v>46006</v>
      </c>
      <c r="BZ52" s="47">
        <f t="shared" si="6"/>
        <v>46126</v>
      </c>
      <c r="CA52" s="56">
        <f t="shared" ca="1" si="3"/>
        <v>111</v>
      </c>
      <c r="CB52" s="54">
        <f t="shared" si="1"/>
        <v>46126</v>
      </c>
      <c r="CC52" s="52">
        <f ca="1">CA52/BK52</f>
        <v>0.40217391304347827</v>
      </c>
      <c r="CD52" s="52">
        <f ca="1">CA52/BK52</f>
        <v>0.40217391304347827</v>
      </c>
      <c r="CE52" s="52">
        <f>+BU52/BT52</f>
        <v>0.2</v>
      </c>
      <c r="CF52" s="52">
        <f>+BU52/BT52</f>
        <v>0.2</v>
      </c>
    </row>
    <row r="53" spans="1:114" s="64" customFormat="1" ht="15" customHeight="1" x14ac:dyDescent="0.25">
      <c r="A53" s="20" t="s">
        <v>680</v>
      </c>
      <c r="B53" s="21">
        <v>45733</v>
      </c>
      <c r="C53" s="62" t="s">
        <v>416</v>
      </c>
      <c r="D53" s="23">
        <v>51584885</v>
      </c>
      <c r="E53" s="62" t="s">
        <v>417</v>
      </c>
      <c r="F53" s="24" t="s">
        <v>86</v>
      </c>
      <c r="G53" s="68" t="s">
        <v>87</v>
      </c>
      <c r="H53" s="63" t="s">
        <v>681</v>
      </c>
      <c r="I53" s="22" t="s">
        <v>89</v>
      </c>
      <c r="J53" s="62" t="s">
        <v>89</v>
      </c>
      <c r="K53" s="27" t="s">
        <v>682</v>
      </c>
      <c r="L53" s="28" t="s">
        <v>683</v>
      </c>
      <c r="M53" s="22" t="s">
        <v>92</v>
      </c>
      <c r="N53" s="29" t="s">
        <v>93</v>
      </c>
      <c r="O53" s="65">
        <v>81112210</v>
      </c>
      <c r="P53" s="66">
        <v>31431993</v>
      </c>
      <c r="Q53" s="67" t="s">
        <v>684</v>
      </c>
      <c r="R53" s="67" t="s">
        <v>685</v>
      </c>
      <c r="S53" s="62" t="s">
        <v>605</v>
      </c>
      <c r="T53" s="69">
        <v>45736</v>
      </c>
      <c r="U53" s="35" t="s">
        <v>97</v>
      </c>
      <c r="V53" s="36" t="s">
        <v>98</v>
      </c>
      <c r="W53" s="37" t="s">
        <v>93</v>
      </c>
      <c r="X53" s="37" t="s">
        <v>93</v>
      </c>
      <c r="Y53" s="38">
        <v>899999162</v>
      </c>
      <c r="Z53" s="38">
        <v>4</v>
      </c>
      <c r="AA53" s="80" t="s">
        <v>337</v>
      </c>
      <c r="AB53" s="80" t="s">
        <v>338</v>
      </c>
      <c r="AC53" s="70">
        <v>0</v>
      </c>
      <c r="AD53" s="70" t="s">
        <v>686</v>
      </c>
      <c r="AE53" s="67">
        <v>6</v>
      </c>
      <c r="AF53" s="70" t="s">
        <v>687</v>
      </c>
      <c r="AG53" s="40" t="s">
        <v>93</v>
      </c>
      <c r="AH53" s="62" t="s">
        <v>688</v>
      </c>
      <c r="AI53" s="62" t="s">
        <v>689</v>
      </c>
      <c r="AJ53" s="78" t="s">
        <v>690</v>
      </c>
      <c r="AK53" s="40" t="s">
        <v>93</v>
      </c>
      <c r="AL53" s="40" t="s">
        <v>93</v>
      </c>
      <c r="AM53" s="40" t="s">
        <v>93</v>
      </c>
      <c r="AN53" s="40" t="s">
        <v>93</v>
      </c>
      <c r="AO53" s="40" t="s">
        <v>93</v>
      </c>
      <c r="AP53" s="40" t="s">
        <v>105</v>
      </c>
      <c r="AQ53" s="22" t="s">
        <v>106</v>
      </c>
      <c r="AR53" s="54">
        <v>45737</v>
      </c>
      <c r="AS53" s="44" t="s">
        <v>691</v>
      </c>
      <c r="AT53" s="30">
        <v>1505003777401</v>
      </c>
      <c r="AU53" s="45" t="s">
        <v>109</v>
      </c>
      <c r="AV53" s="29" t="s">
        <v>93</v>
      </c>
      <c r="AW53" s="29" t="s">
        <v>93</v>
      </c>
      <c r="AX53" s="29" t="s">
        <v>93</v>
      </c>
      <c r="AY53" s="29" t="s">
        <v>93</v>
      </c>
      <c r="AZ53" s="29" t="s">
        <v>93</v>
      </c>
      <c r="BA53" s="29" t="s">
        <v>93</v>
      </c>
      <c r="BB53" s="29" t="s">
        <v>100</v>
      </c>
      <c r="BC53" s="70">
        <v>11430970</v>
      </c>
      <c r="BD53" s="29" t="s">
        <v>93</v>
      </c>
      <c r="BE53" s="29" t="s">
        <v>93</v>
      </c>
      <c r="BF53" s="29" t="s">
        <v>93</v>
      </c>
      <c r="BG53" s="64" t="s">
        <v>692</v>
      </c>
      <c r="BH53" s="71">
        <v>45737</v>
      </c>
      <c r="BI53" s="32">
        <v>6016510420</v>
      </c>
      <c r="BJ53" s="48" t="s">
        <v>693</v>
      </c>
      <c r="BK53" s="35">
        <f t="shared" si="2"/>
        <v>270</v>
      </c>
      <c r="BL53" s="49">
        <v>0</v>
      </c>
      <c r="BM53" s="49">
        <v>0</v>
      </c>
      <c r="BN53" s="49">
        <v>0</v>
      </c>
      <c r="BO53" s="37"/>
      <c r="BP53" s="49">
        <v>0</v>
      </c>
      <c r="BQ53" s="37"/>
      <c r="BR53" s="49">
        <f t="shared" si="4"/>
        <v>0</v>
      </c>
      <c r="BS53" s="50">
        <v>0</v>
      </c>
      <c r="BT53" s="49">
        <f>P53+BR53-BS53</f>
        <v>31431993</v>
      </c>
      <c r="BU53" s="101">
        <v>25184493</v>
      </c>
      <c r="BV53" s="101">
        <f t="shared" si="5"/>
        <v>6247500</v>
      </c>
      <c r="BW53" s="40" t="s">
        <v>112</v>
      </c>
      <c r="BX53" s="71">
        <v>45733</v>
      </c>
      <c r="BY53" s="71">
        <v>46003</v>
      </c>
      <c r="BZ53" s="71">
        <f t="shared" si="6"/>
        <v>46123</v>
      </c>
      <c r="CA53" s="67">
        <f t="shared" ca="1" si="3"/>
        <v>108</v>
      </c>
      <c r="CB53" s="69">
        <f t="shared" si="1"/>
        <v>46123</v>
      </c>
      <c r="CC53" s="81">
        <f ca="1">CA53/BK53</f>
        <v>0.4</v>
      </c>
      <c r="CD53" s="81">
        <f ca="1">CA53/BK53</f>
        <v>0.4</v>
      </c>
      <c r="CE53" s="81"/>
      <c r="CF53" s="81"/>
    </row>
    <row r="54" spans="1:114" ht="15" customHeight="1" x14ac:dyDescent="0.25">
      <c r="A54" s="20" t="s">
        <v>694</v>
      </c>
      <c r="B54" s="21">
        <v>45733</v>
      </c>
      <c r="C54" s="22" t="s">
        <v>84</v>
      </c>
      <c r="D54" s="23">
        <v>53008375</v>
      </c>
      <c r="E54" s="22" t="s">
        <v>85</v>
      </c>
      <c r="F54" s="24" t="s">
        <v>86</v>
      </c>
      <c r="G54" s="28" t="s">
        <v>629</v>
      </c>
      <c r="H54" s="55" t="s">
        <v>695</v>
      </c>
      <c r="I54" s="22" t="s">
        <v>533</v>
      </c>
      <c r="J54" s="28" t="s">
        <v>533</v>
      </c>
      <c r="K54" s="27" t="s">
        <v>696</v>
      </c>
      <c r="L54" s="28" t="s">
        <v>697</v>
      </c>
      <c r="M54" s="28" t="s">
        <v>92</v>
      </c>
      <c r="N54" s="29" t="s">
        <v>93</v>
      </c>
      <c r="O54" s="30">
        <v>76121700</v>
      </c>
      <c r="P54" s="31">
        <v>25000000</v>
      </c>
      <c r="Q54" s="56" t="s">
        <v>698</v>
      </c>
      <c r="R54" s="56" t="s">
        <v>699</v>
      </c>
      <c r="S54" s="44" t="s">
        <v>635</v>
      </c>
      <c r="T54" s="54">
        <v>45735</v>
      </c>
      <c r="U54" s="35" t="s">
        <v>97</v>
      </c>
      <c r="V54" s="36" t="s">
        <v>98</v>
      </c>
      <c r="W54" s="37" t="s">
        <v>93</v>
      </c>
      <c r="X54" s="37" t="s">
        <v>93</v>
      </c>
      <c r="Y54" s="38">
        <v>899999162</v>
      </c>
      <c r="Z54" s="38">
        <v>4</v>
      </c>
      <c r="AA54" s="61" t="s">
        <v>337</v>
      </c>
      <c r="AB54" s="61" t="s">
        <v>338</v>
      </c>
      <c r="AC54" s="57">
        <v>0</v>
      </c>
      <c r="AD54" s="57" t="s">
        <v>700</v>
      </c>
      <c r="AE54" s="56">
        <v>1</v>
      </c>
      <c r="AF54" s="57" t="s">
        <v>701</v>
      </c>
      <c r="AG54" s="40" t="s">
        <v>93</v>
      </c>
      <c r="AH54" s="44" t="s">
        <v>702</v>
      </c>
      <c r="AI54" s="44" t="s">
        <v>703</v>
      </c>
      <c r="AJ54" s="78" t="s">
        <v>704</v>
      </c>
      <c r="AK54" s="40" t="s">
        <v>93</v>
      </c>
      <c r="AL54" s="40" t="s">
        <v>93</v>
      </c>
      <c r="AM54" s="40" t="s">
        <v>93</v>
      </c>
      <c r="AN54" s="40" t="s">
        <v>93</v>
      </c>
      <c r="AO54" s="40" t="s">
        <v>93</v>
      </c>
      <c r="AP54" s="40" t="s">
        <v>105</v>
      </c>
      <c r="AQ54" s="22" t="s">
        <v>106</v>
      </c>
      <c r="AR54" s="54">
        <v>45736</v>
      </c>
      <c r="AS54" s="44" t="s">
        <v>140</v>
      </c>
      <c r="AT54" s="30" t="s">
        <v>705</v>
      </c>
      <c r="AU54" s="45" t="s">
        <v>109</v>
      </c>
      <c r="AV54" s="29" t="s">
        <v>93</v>
      </c>
      <c r="AW54" s="29" t="s">
        <v>93</v>
      </c>
      <c r="AX54" s="29" t="s">
        <v>93</v>
      </c>
      <c r="AY54" s="29" t="s">
        <v>93</v>
      </c>
      <c r="AZ54" s="29" t="s">
        <v>93</v>
      </c>
      <c r="BA54" s="29" t="s">
        <v>93</v>
      </c>
      <c r="BB54" s="29" t="s">
        <v>100</v>
      </c>
      <c r="BC54" s="57">
        <v>53029976</v>
      </c>
      <c r="BD54" s="29" t="s">
        <v>93</v>
      </c>
      <c r="BE54" s="29" t="s">
        <v>93</v>
      </c>
      <c r="BF54" s="29" t="s">
        <v>93</v>
      </c>
      <c r="BG54" s="28" t="s">
        <v>706</v>
      </c>
      <c r="BH54" s="47">
        <v>45739</v>
      </c>
      <c r="BI54" s="32">
        <v>6016510420</v>
      </c>
      <c r="BJ54" s="48" t="s">
        <v>707</v>
      </c>
      <c r="BK54" s="35">
        <f t="shared" si="2"/>
        <v>277</v>
      </c>
      <c r="BL54" s="49">
        <v>0</v>
      </c>
      <c r="BM54" s="49">
        <v>0</v>
      </c>
      <c r="BN54" s="49">
        <v>0</v>
      </c>
      <c r="BO54" s="37"/>
      <c r="BP54" s="49">
        <v>0</v>
      </c>
      <c r="BQ54" s="37"/>
      <c r="BR54" s="49">
        <f t="shared" si="4"/>
        <v>0</v>
      </c>
      <c r="BS54" s="50">
        <v>0</v>
      </c>
      <c r="BT54" s="49">
        <f>P54+BR54-BS54</f>
        <v>25000000</v>
      </c>
      <c r="BU54" s="101">
        <v>0</v>
      </c>
      <c r="BV54" s="101">
        <f t="shared" si="5"/>
        <v>25000000</v>
      </c>
      <c r="BW54" s="40" t="s">
        <v>112</v>
      </c>
      <c r="BX54" s="47">
        <v>45733</v>
      </c>
      <c r="BY54" s="47">
        <v>46010</v>
      </c>
      <c r="BZ54" s="47">
        <f t="shared" si="6"/>
        <v>46130</v>
      </c>
      <c r="CA54" s="56">
        <f t="shared" ca="1" si="3"/>
        <v>108</v>
      </c>
      <c r="CB54" s="54">
        <f t="shared" si="1"/>
        <v>46130</v>
      </c>
      <c r="CC54" s="52">
        <f ca="1">CA54/BK54</f>
        <v>0.38989169675090252</v>
      </c>
      <c r="CD54" s="52">
        <f ca="1">CA54/BK54</f>
        <v>0.38989169675090252</v>
      </c>
      <c r="CE54" s="52">
        <f>+BU54/BT54</f>
        <v>0</v>
      </c>
      <c r="CF54" s="52">
        <f>+BU54/BT54</f>
        <v>0</v>
      </c>
    </row>
    <row r="55" spans="1:114" ht="15" customHeight="1" x14ac:dyDescent="0.25">
      <c r="A55" s="20" t="s">
        <v>708</v>
      </c>
      <c r="B55" s="21">
        <v>45733</v>
      </c>
      <c r="C55" s="22" t="s">
        <v>84</v>
      </c>
      <c r="D55" s="23">
        <v>53008375</v>
      </c>
      <c r="E55" s="22" t="s">
        <v>85</v>
      </c>
      <c r="F55" s="24" t="s">
        <v>86</v>
      </c>
      <c r="G55" s="28" t="s">
        <v>629</v>
      </c>
      <c r="H55" s="55" t="s">
        <v>709</v>
      </c>
      <c r="I55" s="22" t="s">
        <v>533</v>
      </c>
      <c r="J55" s="28" t="s">
        <v>533</v>
      </c>
      <c r="K55" s="27" t="s">
        <v>710</v>
      </c>
      <c r="L55" s="28" t="s">
        <v>711</v>
      </c>
      <c r="M55" s="28" t="s">
        <v>92</v>
      </c>
      <c r="N55" s="29" t="s">
        <v>93</v>
      </c>
      <c r="O55" s="30">
        <v>80111600</v>
      </c>
      <c r="P55" s="31">
        <v>50000000</v>
      </c>
      <c r="Q55" s="56" t="s">
        <v>712</v>
      </c>
      <c r="R55" s="56" t="s">
        <v>713</v>
      </c>
      <c r="S55" s="44" t="s">
        <v>522</v>
      </c>
      <c r="T55" s="54">
        <v>45735</v>
      </c>
      <c r="U55" s="35" t="s">
        <v>97</v>
      </c>
      <c r="V55" s="36" t="s">
        <v>98</v>
      </c>
      <c r="W55" s="37" t="s">
        <v>93</v>
      </c>
      <c r="X55" s="37" t="s">
        <v>93</v>
      </c>
      <c r="Y55" s="38">
        <v>899999162</v>
      </c>
      <c r="Z55" s="38">
        <v>4</v>
      </c>
      <c r="AA55" s="61" t="s">
        <v>337</v>
      </c>
      <c r="AB55" s="61" t="s">
        <v>338</v>
      </c>
      <c r="AC55" s="57">
        <v>0</v>
      </c>
      <c r="AD55" s="57" t="s">
        <v>714</v>
      </c>
      <c r="AE55" s="56">
        <v>1</v>
      </c>
      <c r="AF55" s="57" t="s">
        <v>715</v>
      </c>
      <c r="AG55" s="40" t="s">
        <v>93</v>
      </c>
      <c r="AH55" s="44" t="s">
        <v>716</v>
      </c>
      <c r="AI55" s="44" t="s">
        <v>717</v>
      </c>
      <c r="AJ55" s="78" t="s">
        <v>718</v>
      </c>
      <c r="AK55" s="40" t="s">
        <v>93</v>
      </c>
      <c r="AL55" s="40" t="s">
        <v>93</v>
      </c>
      <c r="AM55" s="40" t="s">
        <v>93</v>
      </c>
      <c r="AN55" s="40" t="s">
        <v>93</v>
      </c>
      <c r="AO55" s="40" t="s">
        <v>93</v>
      </c>
      <c r="AP55" s="40" t="s">
        <v>105</v>
      </c>
      <c r="AQ55" s="22" t="s">
        <v>106</v>
      </c>
      <c r="AR55" s="54">
        <v>45743</v>
      </c>
      <c r="AS55" s="44" t="s">
        <v>140</v>
      </c>
      <c r="AT55" s="30" t="s">
        <v>719</v>
      </c>
      <c r="AU55" s="45" t="s">
        <v>109</v>
      </c>
      <c r="AV55" s="29" t="s">
        <v>93</v>
      </c>
      <c r="AW55" s="29" t="s">
        <v>93</v>
      </c>
      <c r="AX55" s="29" t="s">
        <v>93</v>
      </c>
      <c r="AY55" s="29" t="s">
        <v>93</v>
      </c>
      <c r="AZ55" s="29" t="s">
        <v>93</v>
      </c>
      <c r="BA55" s="29" t="s">
        <v>93</v>
      </c>
      <c r="BB55" s="29" t="s">
        <v>100</v>
      </c>
      <c r="BC55" s="57">
        <v>12487555</v>
      </c>
      <c r="BD55" s="29" t="s">
        <v>93</v>
      </c>
      <c r="BE55" s="29" t="s">
        <v>93</v>
      </c>
      <c r="BF55" s="29" t="s">
        <v>93</v>
      </c>
      <c r="BG55" s="28" t="s">
        <v>720</v>
      </c>
      <c r="BH55" s="47">
        <v>45737</v>
      </c>
      <c r="BI55" s="32">
        <v>6016510420</v>
      </c>
      <c r="BJ55" s="48" t="s">
        <v>721</v>
      </c>
      <c r="BK55" s="35">
        <f t="shared" si="2"/>
        <v>289</v>
      </c>
      <c r="BL55" s="49">
        <v>0</v>
      </c>
      <c r="BM55" s="49">
        <v>0</v>
      </c>
      <c r="BN55" s="49">
        <v>0</v>
      </c>
      <c r="BO55" s="37"/>
      <c r="BP55" s="49">
        <v>0</v>
      </c>
      <c r="BQ55" s="37"/>
      <c r="BR55" s="49">
        <f t="shared" si="4"/>
        <v>0</v>
      </c>
      <c r="BS55" s="50">
        <v>0</v>
      </c>
      <c r="BT55" s="49">
        <f>P55+BR55-BS55</f>
        <v>50000000</v>
      </c>
      <c r="BU55" s="101">
        <v>2482049.4200000018</v>
      </c>
      <c r="BV55" s="101">
        <f t="shared" si="5"/>
        <v>47517950.579999998</v>
      </c>
      <c r="BW55" s="40" t="s">
        <v>112</v>
      </c>
      <c r="BX55" s="47">
        <v>45733</v>
      </c>
      <c r="BY55" s="47">
        <v>46022</v>
      </c>
      <c r="BZ55" s="47">
        <f t="shared" si="6"/>
        <v>46142</v>
      </c>
      <c r="CA55" s="56">
        <f t="shared" ca="1" si="3"/>
        <v>108</v>
      </c>
      <c r="CB55" s="54">
        <f t="shared" si="1"/>
        <v>46142</v>
      </c>
      <c r="CC55" s="82">
        <f ca="1">CA55/BK55</f>
        <v>0.37370242214532873</v>
      </c>
      <c r="CD55" s="82">
        <f ca="1">CA55/BK55</f>
        <v>0.37370242214532873</v>
      </c>
    </row>
    <row r="56" spans="1:114" ht="15" customHeight="1" x14ac:dyDescent="0.25">
      <c r="A56" s="20" t="s">
        <v>722</v>
      </c>
      <c r="B56" s="21">
        <v>45736</v>
      </c>
      <c r="C56" s="22" t="s">
        <v>84</v>
      </c>
      <c r="D56" s="23">
        <v>53008375</v>
      </c>
      <c r="E56" s="22" t="s">
        <v>85</v>
      </c>
      <c r="F56" s="24" t="s">
        <v>86</v>
      </c>
      <c r="G56" s="22" t="s">
        <v>115</v>
      </c>
      <c r="H56" s="55" t="s">
        <v>723</v>
      </c>
      <c r="I56" s="22" t="s">
        <v>89</v>
      </c>
      <c r="J56" s="44" t="s">
        <v>89</v>
      </c>
      <c r="K56" s="27" t="s">
        <v>724</v>
      </c>
      <c r="L56" s="28" t="s">
        <v>725</v>
      </c>
      <c r="M56" s="28" t="s">
        <v>92</v>
      </c>
      <c r="N56" s="29" t="s">
        <v>93</v>
      </c>
      <c r="O56" s="30">
        <v>80101505</v>
      </c>
      <c r="P56" s="31">
        <v>47286315</v>
      </c>
      <c r="Q56" s="56" t="s">
        <v>726</v>
      </c>
      <c r="R56" s="56" t="s">
        <v>727</v>
      </c>
      <c r="S56" s="44" t="s">
        <v>96</v>
      </c>
      <c r="T56" s="54">
        <v>45742</v>
      </c>
      <c r="U56" s="35" t="s">
        <v>97</v>
      </c>
      <c r="V56" s="36" t="s">
        <v>98</v>
      </c>
      <c r="W56" s="37" t="s">
        <v>93</v>
      </c>
      <c r="X56" s="37" t="s">
        <v>93</v>
      </c>
      <c r="Y56" s="38">
        <v>899999162</v>
      </c>
      <c r="Z56" s="38">
        <v>4</v>
      </c>
      <c r="AA56" s="61" t="s">
        <v>337</v>
      </c>
      <c r="AB56" s="29" t="s">
        <v>100</v>
      </c>
      <c r="AC56" s="57" t="s">
        <v>728</v>
      </c>
      <c r="AD56" s="57">
        <v>0</v>
      </c>
      <c r="AE56" s="56">
        <v>0</v>
      </c>
      <c r="AF56" s="57" t="s">
        <v>728</v>
      </c>
      <c r="AG56" s="40" t="s">
        <v>93</v>
      </c>
      <c r="AH56" s="28" t="s">
        <v>729</v>
      </c>
      <c r="AI56" s="28" t="s">
        <v>729</v>
      </c>
      <c r="AJ56" s="78" t="s">
        <v>730</v>
      </c>
      <c r="AK56" s="40" t="s">
        <v>93</v>
      </c>
      <c r="AL56" s="40" t="s">
        <v>93</v>
      </c>
      <c r="AM56" s="40" t="s">
        <v>93</v>
      </c>
      <c r="AN56" s="40" t="s">
        <v>93</v>
      </c>
      <c r="AO56" s="40" t="s">
        <v>93</v>
      </c>
      <c r="AP56" s="40" t="s">
        <v>105</v>
      </c>
      <c r="AQ56" s="22" t="s">
        <v>106</v>
      </c>
      <c r="AR56" s="54">
        <v>45736</v>
      </c>
      <c r="AS56" s="44" t="s">
        <v>153</v>
      </c>
      <c r="AT56" s="30" t="s">
        <v>731</v>
      </c>
      <c r="AU56" s="45" t="s">
        <v>109</v>
      </c>
      <c r="AV56" s="29" t="s">
        <v>93</v>
      </c>
      <c r="AW56" s="29" t="s">
        <v>93</v>
      </c>
      <c r="AX56" s="29" t="s">
        <v>93</v>
      </c>
      <c r="AY56" s="29" t="s">
        <v>93</v>
      </c>
      <c r="AZ56" s="29" t="s">
        <v>93</v>
      </c>
      <c r="BA56" s="29" t="s">
        <v>93</v>
      </c>
      <c r="BB56" s="29" t="s">
        <v>100</v>
      </c>
      <c r="BC56" s="57">
        <v>882758971</v>
      </c>
      <c r="BD56" s="29" t="s">
        <v>93</v>
      </c>
      <c r="BE56" s="29" t="s">
        <v>93</v>
      </c>
      <c r="BF56" s="29" t="s">
        <v>93</v>
      </c>
      <c r="BG56" s="28" t="s">
        <v>612</v>
      </c>
      <c r="BH56" s="47">
        <v>45736</v>
      </c>
      <c r="BI56" s="32">
        <v>6016510420</v>
      </c>
      <c r="BJ56" s="48" t="s">
        <v>613</v>
      </c>
      <c r="BK56" s="35">
        <f t="shared" si="2"/>
        <v>286</v>
      </c>
      <c r="BL56" s="49">
        <v>0</v>
      </c>
      <c r="BM56" s="49">
        <v>0</v>
      </c>
      <c r="BN56" s="49">
        <v>0</v>
      </c>
      <c r="BO56" s="37"/>
      <c r="BP56" s="49">
        <v>0</v>
      </c>
      <c r="BQ56" s="37"/>
      <c r="BR56" s="49">
        <f t="shared" si="4"/>
        <v>0</v>
      </c>
      <c r="BS56" s="50">
        <v>0</v>
      </c>
      <c r="BT56" s="49">
        <f>P56+BR56-BS56</f>
        <v>47286315</v>
      </c>
      <c r="BU56" s="101">
        <v>10508070</v>
      </c>
      <c r="BV56" s="101">
        <f t="shared" si="5"/>
        <v>36778245</v>
      </c>
      <c r="BW56" s="40" t="s">
        <v>112</v>
      </c>
      <c r="BX56" s="47">
        <v>45736</v>
      </c>
      <c r="BY56" s="47">
        <v>46022</v>
      </c>
      <c r="BZ56" s="47">
        <f t="shared" si="6"/>
        <v>46142</v>
      </c>
      <c r="CA56" s="56">
        <f t="shared" ca="1" si="3"/>
        <v>105</v>
      </c>
      <c r="CB56" s="54">
        <f t="shared" si="1"/>
        <v>46142</v>
      </c>
      <c r="CC56" s="52">
        <f ca="1">CA56/BK56</f>
        <v>0.36713286713286714</v>
      </c>
      <c r="CD56" s="52">
        <f ca="1">CA56/BK56</f>
        <v>0.36713286713286714</v>
      </c>
      <c r="CE56" s="52">
        <f>+BU56/BT56</f>
        <v>0.22222222222222221</v>
      </c>
      <c r="CF56" s="52">
        <f>+BU56/BT56</f>
        <v>0.22222222222222221</v>
      </c>
    </row>
    <row r="57" spans="1:114" ht="15" customHeight="1" x14ac:dyDescent="0.25">
      <c r="A57" s="20" t="s">
        <v>732</v>
      </c>
      <c r="B57" s="21">
        <v>45736</v>
      </c>
      <c r="C57" s="22" t="s">
        <v>84</v>
      </c>
      <c r="D57" s="23">
        <v>53008375</v>
      </c>
      <c r="E57" s="22" t="s">
        <v>85</v>
      </c>
      <c r="F57" s="24" t="s">
        <v>86</v>
      </c>
      <c r="G57" s="28" t="s">
        <v>274</v>
      </c>
      <c r="H57" s="55" t="s">
        <v>733</v>
      </c>
      <c r="I57" s="22" t="s">
        <v>533</v>
      </c>
      <c r="J57" s="28" t="s">
        <v>533</v>
      </c>
      <c r="K57" s="27" t="s">
        <v>734</v>
      </c>
      <c r="L57" s="28" t="s">
        <v>735</v>
      </c>
      <c r="M57" s="22" t="s">
        <v>736</v>
      </c>
      <c r="N57" s="29" t="s">
        <v>93</v>
      </c>
      <c r="O57" s="30">
        <v>43233201</v>
      </c>
      <c r="P57" s="31">
        <v>7958720</v>
      </c>
      <c r="Q57" s="56" t="s">
        <v>737</v>
      </c>
      <c r="R57" s="56" t="s">
        <v>738</v>
      </c>
      <c r="S57" s="44" t="s">
        <v>739</v>
      </c>
      <c r="T57" s="54">
        <v>45737</v>
      </c>
      <c r="U57" s="35" t="s">
        <v>97</v>
      </c>
      <c r="V57" s="36" t="s">
        <v>98</v>
      </c>
      <c r="W57" s="37" t="s">
        <v>93</v>
      </c>
      <c r="X57" s="37" t="s">
        <v>93</v>
      </c>
      <c r="Y57" s="38">
        <v>899999162</v>
      </c>
      <c r="Z57" s="38">
        <v>4</v>
      </c>
      <c r="AA57" s="61" t="s">
        <v>337</v>
      </c>
      <c r="AB57" s="61" t="s">
        <v>338</v>
      </c>
      <c r="AC57" s="57">
        <v>0</v>
      </c>
      <c r="AD57" s="57" t="s">
        <v>740</v>
      </c>
      <c r="AE57" s="56">
        <v>4</v>
      </c>
      <c r="AF57" s="57" t="s">
        <v>741</v>
      </c>
      <c r="AG57" s="40" t="s">
        <v>93</v>
      </c>
      <c r="AH57" s="44" t="s">
        <v>742</v>
      </c>
      <c r="AI57" s="44" t="s">
        <v>743</v>
      </c>
      <c r="AJ57" s="78" t="s">
        <v>744</v>
      </c>
      <c r="AK57" s="40" t="s">
        <v>93</v>
      </c>
      <c r="AL57" s="40" t="s">
        <v>93</v>
      </c>
      <c r="AM57" s="40" t="s">
        <v>93</v>
      </c>
      <c r="AN57" s="40" t="s">
        <v>93</v>
      </c>
      <c r="AO57" s="40" t="s">
        <v>93</v>
      </c>
      <c r="AP57" s="40" t="s">
        <v>105</v>
      </c>
      <c r="AQ57" s="22" t="s">
        <v>106</v>
      </c>
      <c r="AR57" s="54">
        <v>45731</v>
      </c>
      <c r="AS57" s="44" t="s">
        <v>140</v>
      </c>
      <c r="AT57" s="30" t="s">
        <v>745</v>
      </c>
      <c r="AU57" s="45" t="s">
        <v>109</v>
      </c>
      <c r="AV57" s="29" t="s">
        <v>93</v>
      </c>
      <c r="AW57" s="29" t="s">
        <v>93</v>
      </c>
      <c r="AX57" s="29" t="s">
        <v>93</v>
      </c>
      <c r="AY57" s="29" t="s">
        <v>93</v>
      </c>
      <c r="AZ57" s="29" t="s">
        <v>93</v>
      </c>
      <c r="BA57" s="29" t="s">
        <v>93</v>
      </c>
      <c r="BB57" s="29" t="s">
        <v>100</v>
      </c>
      <c r="BC57" s="57">
        <v>52844109</v>
      </c>
      <c r="BD57" s="29" t="s">
        <v>93</v>
      </c>
      <c r="BE57" s="29" t="s">
        <v>93</v>
      </c>
      <c r="BF57" s="29" t="s">
        <v>93</v>
      </c>
      <c r="BG57" s="28" t="s">
        <v>746</v>
      </c>
      <c r="BH57" s="47">
        <v>45741</v>
      </c>
      <c r="BI57" s="32">
        <v>6016510420</v>
      </c>
      <c r="BJ57" s="48" t="s">
        <v>747</v>
      </c>
      <c r="BK57" s="35">
        <f t="shared" si="2"/>
        <v>275</v>
      </c>
      <c r="BL57" s="49">
        <v>0</v>
      </c>
      <c r="BM57" s="49">
        <v>0</v>
      </c>
      <c r="BN57" s="49">
        <v>0</v>
      </c>
      <c r="BO57" s="37"/>
      <c r="BP57" s="49">
        <v>0</v>
      </c>
      <c r="BQ57" s="37"/>
      <c r="BR57" s="49">
        <f t="shared" si="4"/>
        <v>0</v>
      </c>
      <c r="BS57" s="50">
        <v>0</v>
      </c>
      <c r="BT57" s="49">
        <f>P57+BR57-BS57</f>
        <v>7958720</v>
      </c>
      <c r="BU57" s="101">
        <v>0</v>
      </c>
      <c r="BV57" s="101">
        <f t="shared" si="5"/>
        <v>7958720</v>
      </c>
      <c r="BW57" s="40" t="s">
        <v>112</v>
      </c>
      <c r="BX57" s="47">
        <v>45736</v>
      </c>
      <c r="BY57" s="47">
        <v>46011</v>
      </c>
      <c r="BZ57" s="47">
        <f t="shared" si="6"/>
        <v>46131</v>
      </c>
      <c r="CA57" s="56">
        <f t="shared" ca="1" si="3"/>
        <v>105</v>
      </c>
      <c r="CB57" s="54">
        <f t="shared" si="1"/>
        <v>46131</v>
      </c>
      <c r="CC57" s="52">
        <f ca="1">CA57/BK57</f>
        <v>0.38181818181818183</v>
      </c>
      <c r="CD57" s="52">
        <f ca="1">CA57/BK57</f>
        <v>0.38181818181818183</v>
      </c>
      <c r="CE57" s="52">
        <f>+BU57/BT57</f>
        <v>0</v>
      </c>
      <c r="CF57" s="52">
        <f>+BU57/BT57</f>
        <v>0</v>
      </c>
    </row>
    <row r="58" spans="1:114" ht="15" customHeight="1" x14ac:dyDescent="0.25">
      <c r="A58" s="20" t="s">
        <v>748</v>
      </c>
      <c r="B58" s="21">
        <v>45736</v>
      </c>
      <c r="C58" s="22" t="s">
        <v>84</v>
      </c>
      <c r="D58" s="23">
        <v>53008375</v>
      </c>
      <c r="E58" s="22" t="s">
        <v>85</v>
      </c>
      <c r="F58" s="24" t="s">
        <v>86</v>
      </c>
      <c r="G58" s="28" t="s">
        <v>629</v>
      </c>
      <c r="H58" s="55" t="s">
        <v>749</v>
      </c>
      <c r="I58" s="22" t="s">
        <v>533</v>
      </c>
      <c r="J58" s="28" t="s">
        <v>533</v>
      </c>
      <c r="K58" s="27" t="s">
        <v>750</v>
      </c>
      <c r="L58" s="28" t="s">
        <v>751</v>
      </c>
      <c r="M58" s="28" t="s">
        <v>92</v>
      </c>
      <c r="N58" s="29" t="s">
        <v>93</v>
      </c>
      <c r="O58" s="30">
        <v>80101500</v>
      </c>
      <c r="P58" s="31">
        <v>50000000</v>
      </c>
      <c r="Q58" s="56" t="s">
        <v>752</v>
      </c>
      <c r="R58" s="56" t="s">
        <v>753</v>
      </c>
      <c r="S58" s="44" t="s">
        <v>754</v>
      </c>
      <c r="T58" s="54">
        <v>45737</v>
      </c>
      <c r="U58" s="35" t="s">
        <v>97</v>
      </c>
      <c r="V58" s="36" t="s">
        <v>98</v>
      </c>
      <c r="W58" s="37" t="s">
        <v>93</v>
      </c>
      <c r="X58" s="37" t="s">
        <v>93</v>
      </c>
      <c r="Y58" s="38">
        <v>899999162</v>
      </c>
      <c r="Z58" s="38">
        <v>4</v>
      </c>
      <c r="AA58" s="61" t="s">
        <v>337</v>
      </c>
      <c r="AB58" s="61" t="s">
        <v>338</v>
      </c>
      <c r="AC58" s="57">
        <v>0</v>
      </c>
      <c r="AD58" s="57" t="s">
        <v>755</v>
      </c>
      <c r="AE58" s="56">
        <v>9</v>
      </c>
      <c r="AF58" s="57" t="s">
        <v>756</v>
      </c>
      <c r="AG58" s="40" t="s">
        <v>93</v>
      </c>
      <c r="AH58" s="44" t="s">
        <v>757</v>
      </c>
      <c r="AI58" s="44" t="s">
        <v>758</v>
      </c>
      <c r="AJ58" s="78" t="s">
        <v>759</v>
      </c>
      <c r="AK58" s="40" t="s">
        <v>93</v>
      </c>
      <c r="AL58" s="40" t="s">
        <v>93</v>
      </c>
      <c r="AM58" s="40" t="s">
        <v>93</v>
      </c>
      <c r="AN58" s="40" t="s">
        <v>93</v>
      </c>
      <c r="AO58" s="40" t="s">
        <v>93</v>
      </c>
      <c r="AP58" s="40" t="s">
        <v>105</v>
      </c>
      <c r="AQ58" s="22" t="s">
        <v>106</v>
      </c>
      <c r="AR58" s="54">
        <v>45741</v>
      </c>
      <c r="AS58" s="44" t="s">
        <v>140</v>
      </c>
      <c r="AT58" s="30" t="s">
        <v>760</v>
      </c>
      <c r="AU58" s="45" t="s">
        <v>109</v>
      </c>
      <c r="AV58" s="29" t="s">
        <v>93</v>
      </c>
      <c r="AW58" s="29" t="s">
        <v>93</v>
      </c>
      <c r="AX58" s="29" t="s">
        <v>93</v>
      </c>
      <c r="AY58" s="29" t="s">
        <v>93</v>
      </c>
      <c r="AZ58" s="29" t="s">
        <v>93</v>
      </c>
      <c r="BA58" s="29" t="s">
        <v>93</v>
      </c>
      <c r="BB58" s="29" t="s">
        <v>100</v>
      </c>
      <c r="BC58" s="57">
        <v>53029976</v>
      </c>
      <c r="BD58" s="29" t="s">
        <v>93</v>
      </c>
      <c r="BE58" s="29" t="s">
        <v>93</v>
      </c>
      <c r="BF58" s="29" t="s">
        <v>93</v>
      </c>
      <c r="BG58" s="28" t="s">
        <v>706</v>
      </c>
      <c r="BH58" s="47">
        <v>45741</v>
      </c>
      <c r="BI58" s="32">
        <v>6016510420</v>
      </c>
      <c r="BJ58" s="48" t="s">
        <v>761</v>
      </c>
      <c r="BK58" s="35">
        <f t="shared" si="2"/>
        <v>275</v>
      </c>
      <c r="BL58" s="49">
        <v>0</v>
      </c>
      <c r="BM58" s="49">
        <v>0</v>
      </c>
      <c r="BN58" s="49">
        <v>0</v>
      </c>
      <c r="BO58" s="37"/>
      <c r="BP58" s="49">
        <v>0</v>
      </c>
      <c r="BQ58" s="37"/>
      <c r="BR58" s="49">
        <f t="shared" si="4"/>
        <v>0</v>
      </c>
      <c r="BS58" s="50">
        <v>0</v>
      </c>
      <c r="BT58" s="49">
        <f>P58+BR58-BS58</f>
        <v>50000000</v>
      </c>
      <c r="BU58" s="101">
        <v>0</v>
      </c>
      <c r="BV58" s="101">
        <f t="shared" si="5"/>
        <v>50000000</v>
      </c>
      <c r="BW58" s="40" t="s">
        <v>112</v>
      </c>
      <c r="BX58" s="47">
        <v>45736</v>
      </c>
      <c r="BY58" s="47">
        <v>46011</v>
      </c>
      <c r="BZ58" s="47">
        <f t="shared" si="6"/>
        <v>46131</v>
      </c>
      <c r="CA58" s="56">
        <f t="shared" ca="1" si="3"/>
        <v>105</v>
      </c>
      <c r="CB58" s="54">
        <f t="shared" si="1"/>
        <v>46131</v>
      </c>
      <c r="CC58" s="52">
        <f ca="1">CA58/BK58</f>
        <v>0.38181818181818183</v>
      </c>
      <c r="CD58" s="52">
        <f ca="1">CA58/BK58</f>
        <v>0.38181818181818183</v>
      </c>
      <c r="CE58" s="52">
        <f>+BU58/BT58</f>
        <v>0</v>
      </c>
      <c r="CF58" s="52">
        <f>+BU58/BT58</f>
        <v>0</v>
      </c>
    </row>
    <row r="59" spans="1:114" ht="15" customHeight="1" x14ac:dyDescent="0.25">
      <c r="A59" s="20" t="s">
        <v>762</v>
      </c>
      <c r="B59" s="21">
        <v>45741</v>
      </c>
      <c r="C59" s="22" t="s">
        <v>84</v>
      </c>
      <c r="D59" s="23">
        <v>53008375</v>
      </c>
      <c r="E59" s="22" t="s">
        <v>85</v>
      </c>
      <c r="F59" s="24" t="s">
        <v>86</v>
      </c>
      <c r="G59" s="22" t="s">
        <v>115</v>
      </c>
      <c r="H59" s="55" t="s">
        <v>763</v>
      </c>
      <c r="I59" s="22" t="s">
        <v>89</v>
      </c>
      <c r="J59" s="44" t="s">
        <v>89</v>
      </c>
      <c r="K59" s="27" t="s">
        <v>764</v>
      </c>
      <c r="L59" s="28" t="s">
        <v>765</v>
      </c>
      <c r="M59" s="28" t="s">
        <v>92</v>
      </c>
      <c r="N59" s="29" t="s">
        <v>93</v>
      </c>
      <c r="O59" s="30">
        <v>80111701</v>
      </c>
      <c r="P59" s="31">
        <v>90000000</v>
      </c>
      <c r="Q59" s="56" t="s">
        <v>766</v>
      </c>
      <c r="R59" s="56" t="s">
        <v>767</v>
      </c>
      <c r="S59" s="44" t="s">
        <v>96</v>
      </c>
      <c r="T59" s="54">
        <v>45743</v>
      </c>
      <c r="U59" s="35" t="s">
        <v>97</v>
      </c>
      <c r="V59" s="36" t="s">
        <v>98</v>
      </c>
      <c r="W59" s="37" t="s">
        <v>93</v>
      </c>
      <c r="X59" s="37" t="s">
        <v>93</v>
      </c>
      <c r="Y59" s="38">
        <v>899999162</v>
      </c>
      <c r="Z59" s="38">
        <v>4</v>
      </c>
      <c r="AA59" s="29" t="s">
        <v>99</v>
      </c>
      <c r="AB59" s="29" t="s">
        <v>100</v>
      </c>
      <c r="AC59" s="57" t="s">
        <v>768</v>
      </c>
      <c r="AF59" s="57" t="s">
        <v>768</v>
      </c>
      <c r="AG59" s="40" t="s">
        <v>93</v>
      </c>
      <c r="AH59" s="44" t="s">
        <v>769</v>
      </c>
      <c r="AI59" s="44" t="s">
        <v>769</v>
      </c>
      <c r="AJ59" s="78" t="s">
        <v>770</v>
      </c>
      <c r="AK59" s="40" t="s">
        <v>93</v>
      </c>
      <c r="AL59" s="40" t="s">
        <v>93</v>
      </c>
      <c r="AM59" s="40" t="s">
        <v>93</v>
      </c>
      <c r="AN59" s="40" t="s">
        <v>93</v>
      </c>
      <c r="AO59" s="40" t="s">
        <v>93</v>
      </c>
      <c r="AP59" s="40" t="s">
        <v>105</v>
      </c>
      <c r="AQ59" s="22" t="s">
        <v>106</v>
      </c>
      <c r="AR59" s="54">
        <v>45742</v>
      </c>
      <c r="AS59" s="44" t="s">
        <v>140</v>
      </c>
      <c r="AT59" s="30" t="s">
        <v>771</v>
      </c>
      <c r="AU59" s="45" t="s">
        <v>109</v>
      </c>
      <c r="AV59" s="29" t="s">
        <v>93</v>
      </c>
      <c r="AW59" s="29" t="s">
        <v>93</v>
      </c>
      <c r="AX59" s="29" t="s">
        <v>93</v>
      </c>
      <c r="AY59" s="29" t="s">
        <v>93</v>
      </c>
      <c r="AZ59" s="29" t="s">
        <v>93</v>
      </c>
      <c r="BA59" s="29" t="s">
        <v>93</v>
      </c>
      <c r="BB59" s="29" t="s">
        <v>100</v>
      </c>
      <c r="BC59" s="57">
        <v>52452556</v>
      </c>
      <c r="BD59" s="29" t="s">
        <v>93</v>
      </c>
      <c r="BE59" s="29" t="s">
        <v>93</v>
      </c>
      <c r="BF59" s="29" t="s">
        <v>93</v>
      </c>
      <c r="BG59" s="28" t="s">
        <v>295</v>
      </c>
      <c r="BH59" s="47">
        <v>45742</v>
      </c>
      <c r="BI59" s="32">
        <v>6016510420</v>
      </c>
      <c r="BJ59" s="48" t="s">
        <v>772</v>
      </c>
      <c r="BK59" s="35">
        <f t="shared" si="2"/>
        <v>265</v>
      </c>
      <c r="BL59" s="49">
        <v>0</v>
      </c>
      <c r="BM59" s="49">
        <v>0</v>
      </c>
      <c r="BN59" s="49">
        <v>0</v>
      </c>
      <c r="BO59" s="37"/>
      <c r="BP59" s="49">
        <v>0</v>
      </c>
      <c r="BQ59" s="37"/>
      <c r="BR59" s="49">
        <f t="shared" si="4"/>
        <v>0</v>
      </c>
      <c r="BS59" s="50">
        <v>0</v>
      </c>
      <c r="BT59" s="49">
        <f>P59+BR59-BS59</f>
        <v>90000000</v>
      </c>
      <c r="BU59" s="101">
        <v>10000000</v>
      </c>
      <c r="BV59" s="101">
        <f t="shared" si="5"/>
        <v>80000000</v>
      </c>
      <c r="BW59" s="40" t="s">
        <v>112</v>
      </c>
      <c r="BX59" s="47">
        <v>45741</v>
      </c>
      <c r="BY59" s="47">
        <v>46006</v>
      </c>
      <c r="BZ59" s="47">
        <f t="shared" si="6"/>
        <v>46126</v>
      </c>
      <c r="CA59" s="56">
        <f t="shared" ca="1" si="3"/>
        <v>100</v>
      </c>
      <c r="CB59" s="54">
        <f t="shared" si="1"/>
        <v>46126</v>
      </c>
      <c r="CC59" s="52">
        <f ca="1">CA59/BK59</f>
        <v>0.37735849056603776</v>
      </c>
      <c r="CD59" s="52">
        <f ca="1">CA59/BK59</f>
        <v>0.37735849056603776</v>
      </c>
      <c r="CE59" s="52">
        <f>+BU59/BT59</f>
        <v>0.1111111111111111</v>
      </c>
      <c r="CF59" s="52">
        <f>+BU59/BT59</f>
        <v>0.1111111111111111</v>
      </c>
    </row>
    <row r="60" spans="1:114" ht="15" customHeight="1" x14ac:dyDescent="0.25">
      <c r="A60" s="20" t="s">
        <v>773</v>
      </c>
      <c r="B60" s="21">
        <v>45742</v>
      </c>
      <c r="C60" s="22" t="s">
        <v>84</v>
      </c>
      <c r="D60" s="23">
        <v>53008375</v>
      </c>
      <c r="E60" s="22" t="s">
        <v>85</v>
      </c>
      <c r="F60" s="24" t="s">
        <v>86</v>
      </c>
      <c r="G60" s="25" t="s">
        <v>347</v>
      </c>
      <c r="H60" s="55" t="s">
        <v>774</v>
      </c>
      <c r="I60" s="22" t="s">
        <v>533</v>
      </c>
      <c r="J60" s="28" t="s">
        <v>533</v>
      </c>
      <c r="K60" s="27" t="s">
        <v>775</v>
      </c>
      <c r="L60" s="28" t="s">
        <v>776</v>
      </c>
      <c r="M60" s="22" t="s">
        <v>736</v>
      </c>
      <c r="N60" s="29" t="s">
        <v>93</v>
      </c>
      <c r="O60" s="30">
        <v>46181500</v>
      </c>
      <c r="P60" s="31">
        <v>18000000</v>
      </c>
      <c r="Q60" s="56" t="s">
        <v>777</v>
      </c>
      <c r="R60" s="56" t="s">
        <v>778</v>
      </c>
      <c r="S60" s="44" t="s">
        <v>779</v>
      </c>
      <c r="T60" s="54">
        <v>45743</v>
      </c>
      <c r="U60" s="35" t="s">
        <v>353</v>
      </c>
      <c r="V60" s="36" t="s">
        <v>354</v>
      </c>
      <c r="W60" s="37" t="s">
        <v>355</v>
      </c>
      <c r="X60" s="37">
        <v>45958</v>
      </c>
      <c r="Y60" s="38">
        <v>800141645</v>
      </c>
      <c r="Z60" s="38">
        <v>7</v>
      </c>
      <c r="AA60" s="61" t="s">
        <v>337</v>
      </c>
      <c r="AB60" s="83" t="s">
        <v>338</v>
      </c>
      <c r="AC60" s="57">
        <v>0</v>
      </c>
      <c r="AD60" s="57" t="s">
        <v>780</v>
      </c>
      <c r="AE60" s="56">
        <v>0</v>
      </c>
      <c r="AF60" s="57" t="s">
        <v>781</v>
      </c>
      <c r="AG60" s="40" t="s">
        <v>93</v>
      </c>
      <c r="AH60" s="44" t="s">
        <v>782</v>
      </c>
      <c r="AI60" s="44" t="s">
        <v>783</v>
      </c>
      <c r="AJ60" s="78" t="s">
        <v>784</v>
      </c>
      <c r="AK60" s="40" t="s">
        <v>93</v>
      </c>
      <c r="AL60" s="40" t="s">
        <v>93</v>
      </c>
      <c r="AM60" s="40" t="s">
        <v>93</v>
      </c>
      <c r="AN60" s="40" t="s">
        <v>93</v>
      </c>
      <c r="AO60" s="40" t="s">
        <v>93</v>
      </c>
      <c r="AP60" s="40" t="s">
        <v>105</v>
      </c>
      <c r="AQ60" s="22" t="s">
        <v>106</v>
      </c>
      <c r="AR60" s="84"/>
      <c r="AS60" s="85"/>
      <c r="AT60" s="86"/>
      <c r="AU60" s="45" t="s">
        <v>109</v>
      </c>
      <c r="AV60" s="29" t="s">
        <v>93</v>
      </c>
      <c r="AW60" s="29" t="s">
        <v>93</v>
      </c>
      <c r="AX60" s="29" t="s">
        <v>93</v>
      </c>
      <c r="AY60" s="29" t="s">
        <v>93</v>
      </c>
      <c r="AZ60" s="29" t="s">
        <v>93</v>
      </c>
      <c r="BA60" s="29" t="s">
        <v>93</v>
      </c>
      <c r="BB60" s="29" t="s">
        <v>100</v>
      </c>
      <c r="BC60" s="57">
        <v>52234812</v>
      </c>
      <c r="BD60" s="29" t="s">
        <v>93</v>
      </c>
      <c r="BE60" s="29" t="s">
        <v>93</v>
      </c>
      <c r="BF60" s="29" t="s">
        <v>93</v>
      </c>
      <c r="BG60" s="28" t="s">
        <v>360</v>
      </c>
      <c r="BH60" s="47">
        <v>45758</v>
      </c>
      <c r="BI60" s="32">
        <v>6016510420</v>
      </c>
      <c r="BJ60" s="48" t="s">
        <v>361</v>
      </c>
      <c r="BK60" s="35">
        <f t="shared" si="2"/>
        <v>188</v>
      </c>
      <c r="BL60" s="49">
        <v>0</v>
      </c>
      <c r="BM60" s="49">
        <v>0</v>
      </c>
      <c r="BN60" s="49">
        <v>0</v>
      </c>
      <c r="BO60" s="37"/>
      <c r="BP60" s="49">
        <v>0</v>
      </c>
      <c r="BQ60" s="37"/>
      <c r="BR60" s="49">
        <f t="shared" si="4"/>
        <v>0</v>
      </c>
      <c r="BS60" s="50">
        <v>0</v>
      </c>
      <c r="BT60" s="49">
        <f>P60+BR60-BS60</f>
        <v>18000000</v>
      </c>
      <c r="BU60" s="101">
        <v>0</v>
      </c>
      <c r="BV60" s="101">
        <f t="shared" si="5"/>
        <v>18000000</v>
      </c>
      <c r="BW60" s="40" t="s">
        <v>112</v>
      </c>
      <c r="BX60" s="47">
        <v>45742</v>
      </c>
      <c r="BY60" s="47">
        <v>45930</v>
      </c>
      <c r="BZ60" s="47">
        <f t="shared" si="6"/>
        <v>46050</v>
      </c>
      <c r="CA60" s="56">
        <f t="shared" ca="1" si="3"/>
        <v>99</v>
      </c>
      <c r="CB60" s="54">
        <f t="shared" si="1"/>
        <v>46050</v>
      </c>
      <c r="CC60" s="52">
        <f ca="1">CA60/BK60</f>
        <v>0.52659574468085102</v>
      </c>
      <c r="CD60" s="52">
        <f ca="1">CA60/BK60</f>
        <v>0.52659574468085102</v>
      </c>
      <c r="CE60" s="52">
        <f>+BU60/BT60</f>
        <v>0</v>
      </c>
      <c r="CF60" s="52">
        <f>+BU60/BT60</f>
        <v>0</v>
      </c>
    </row>
    <row r="61" spans="1:114" s="87" customFormat="1" ht="15" customHeight="1" x14ac:dyDescent="0.25">
      <c r="A61" s="20" t="s">
        <v>785</v>
      </c>
      <c r="B61" s="21">
        <v>45744</v>
      </c>
      <c r="C61" s="62" t="s">
        <v>416</v>
      </c>
      <c r="D61" s="23">
        <v>51584885</v>
      </c>
      <c r="E61" s="62" t="s">
        <v>417</v>
      </c>
      <c r="F61" s="24" t="s">
        <v>86</v>
      </c>
      <c r="G61" s="28" t="s">
        <v>512</v>
      </c>
      <c r="H61" s="55" t="s">
        <v>786</v>
      </c>
      <c r="I61" s="22" t="s">
        <v>89</v>
      </c>
      <c r="J61" s="44" t="s">
        <v>89</v>
      </c>
      <c r="K61" s="27" t="s">
        <v>787</v>
      </c>
      <c r="L61" s="28" t="s">
        <v>788</v>
      </c>
      <c r="M61" s="22" t="s">
        <v>736</v>
      </c>
      <c r="N61" s="29" t="s">
        <v>93</v>
      </c>
      <c r="O61" s="30">
        <v>50221100</v>
      </c>
      <c r="P61" s="31">
        <v>191947500</v>
      </c>
      <c r="Q61" s="56" t="s">
        <v>789</v>
      </c>
      <c r="R61" s="56" t="s">
        <v>790</v>
      </c>
      <c r="S61" s="44" t="s">
        <v>791</v>
      </c>
      <c r="T61" s="54">
        <v>45744</v>
      </c>
      <c r="U61" s="35" t="s">
        <v>97</v>
      </c>
      <c r="V61" s="36" t="s">
        <v>98</v>
      </c>
      <c r="W61" s="37" t="s">
        <v>93</v>
      </c>
      <c r="X61" s="37" t="s">
        <v>93</v>
      </c>
      <c r="Y61" s="38">
        <v>899999162</v>
      </c>
      <c r="Z61" s="38">
        <v>4</v>
      </c>
      <c r="AA61" s="61" t="s">
        <v>337</v>
      </c>
      <c r="AB61" s="83" t="s">
        <v>338</v>
      </c>
      <c r="AC61" s="57">
        <v>0</v>
      </c>
      <c r="AD61" s="57" t="s">
        <v>792</v>
      </c>
      <c r="AE61" s="56">
        <v>6</v>
      </c>
      <c r="AF61" s="57" t="s">
        <v>793</v>
      </c>
      <c r="AG61" s="40" t="s">
        <v>93</v>
      </c>
      <c r="AH61" s="44" t="s">
        <v>794</v>
      </c>
      <c r="AI61" s="44" t="s">
        <v>795</v>
      </c>
      <c r="AJ61" s="78" t="s">
        <v>796</v>
      </c>
      <c r="AK61" s="40" t="s">
        <v>93</v>
      </c>
      <c r="AL61" s="40" t="s">
        <v>93</v>
      </c>
      <c r="AM61" s="40" t="s">
        <v>93</v>
      </c>
      <c r="AN61" s="40" t="s">
        <v>93</v>
      </c>
      <c r="AO61" s="40" t="s">
        <v>93</v>
      </c>
      <c r="AP61" s="40" t="s">
        <v>105</v>
      </c>
      <c r="AQ61" s="22" t="s">
        <v>106</v>
      </c>
      <c r="AR61" s="54">
        <v>45748</v>
      </c>
      <c r="AS61" s="44" t="s">
        <v>225</v>
      </c>
      <c r="AT61" s="30">
        <v>42433320</v>
      </c>
      <c r="AU61" s="45" t="s">
        <v>109</v>
      </c>
      <c r="AV61" s="29" t="s">
        <v>93</v>
      </c>
      <c r="AW61" s="29" t="s">
        <v>93</v>
      </c>
      <c r="AX61" s="29" t="s">
        <v>93</v>
      </c>
      <c r="AY61" s="29" t="s">
        <v>93</v>
      </c>
      <c r="AZ61" s="29" t="s">
        <v>93</v>
      </c>
      <c r="BA61" s="29" t="s">
        <v>93</v>
      </c>
      <c r="BB61" s="29" t="s">
        <v>100</v>
      </c>
      <c r="BC61" s="57">
        <v>7169984</v>
      </c>
      <c r="BD61" s="29" t="s">
        <v>93</v>
      </c>
      <c r="BE61" s="29" t="s">
        <v>93</v>
      </c>
      <c r="BF61" s="29" t="s">
        <v>93</v>
      </c>
      <c r="BG61" s="28" t="s">
        <v>668</v>
      </c>
      <c r="BH61" s="47">
        <v>45748</v>
      </c>
      <c r="BI61" s="32">
        <v>6016510420</v>
      </c>
      <c r="BJ61" s="48" t="s">
        <v>669</v>
      </c>
      <c r="BK61" s="35">
        <f t="shared" si="2"/>
        <v>27</v>
      </c>
      <c r="BL61" s="49">
        <v>0</v>
      </c>
      <c r="BM61" s="49">
        <v>0</v>
      </c>
      <c r="BN61" s="49">
        <v>0</v>
      </c>
      <c r="BO61" s="37"/>
      <c r="BP61" s="49">
        <v>0</v>
      </c>
      <c r="BQ61" s="37"/>
      <c r="BR61" s="49">
        <f t="shared" si="4"/>
        <v>0</v>
      </c>
      <c r="BS61" s="50">
        <v>0</v>
      </c>
      <c r="BT61" s="49">
        <f>P61+BR61-BS61</f>
        <v>191947500</v>
      </c>
      <c r="BU61" s="101">
        <v>191947500</v>
      </c>
      <c r="BV61" s="101">
        <f t="shared" si="5"/>
        <v>0</v>
      </c>
      <c r="BW61" s="40" t="s">
        <v>112</v>
      </c>
      <c r="BX61" s="47">
        <v>45744</v>
      </c>
      <c r="BY61" s="47">
        <v>45771</v>
      </c>
      <c r="BZ61" s="47">
        <f t="shared" si="6"/>
        <v>45891</v>
      </c>
      <c r="CA61" s="56">
        <f t="shared" ca="1" si="3"/>
        <v>97</v>
      </c>
      <c r="CB61" s="54">
        <f t="shared" si="1"/>
        <v>45891</v>
      </c>
      <c r="CC61" s="52">
        <f ca="1">CA61/BK61</f>
        <v>3.5925925925925926</v>
      </c>
      <c r="CD61" s="52">
        <f ca="1">CA61/BK61</f>
        <v>3.5925925925925926</v>
      </c>
      <c r="CE61" s="52">
        <f>+BU61/BT61</f>
        <v>1</v>
      </c>
      <c r="CF61" s="52">
        <f>+BU61/BT61</f>
        <v>1</v>
      </c>
    </row>
    <row r="62" spans="1:114" ht="15" customHeight="1" x14ac:dyDescent="0.25">
      <c r="A62" s="20" t="s">
        <v>797</v>
      </c>
      <c r="B62" s="21">
        <v>45747</v>
      </c>
      <c r="C62" s="22" t="s">
        <v>128</v>
      </c>
      <c r="D62" s="23">
        <v>52366993</v>
      </c>
      <c r="E62" s="22" t="s">
        <v>129</v>
      </c>
      <c r="F62" s="24" t="s">
        <v>86</v>
      </c>
      <c r="G62" s="25" t="s">
        <v>347</v>
      </c>
      <c r="H62" s="55" t="s">
        <v>798</v>
      </c>
      <c r="I62" s="22" t="s">
        <v>89</v>
      </c>
      <c r="J62" s="44" t="s">
        <v>89</v>
      </c>
      <c r="K62" s="27" t="s">
        <v>799</v>
      </c>
      <c r="L62" s="28" t="s">
        <v>800</v>
      </c>
      <c r="M62" s="28" t="s">
        <v>92</v>
      </c>
      <c r="N62" s="29" t="s">
        <v>93</v>
      </c>
      <c r="O62" s="30">
        <v>80111600</v>
      </c>
      <c r="P62" s="31">
        <v>40842000</v>
      </c>
      <c r="Q62" s="56" t="s">
        <v>801</v>
      </c>
      <c r="R62" s="56" t="s">
        <v>802</v>
      </c>
      <c r="S62" s="44" t="s">
        <v>303</v>
      </c>
      <c r="T62" s="54">
        <v>45748</v>
      </c>
      <c r="U62" s="35" t="s">
        <v>353</v>
      </c>
      <c r="V62" s="36" t="s">
        <v>354</v>
      </c>
      <c r="W62" s="37" t="s">
        <v>355</v>
      </c>
      <c r="X62" s="37">
        <v>45958</v>
      </c>
      <c r="Y62" s="38">
        <v>800141645</v>
      </c>
      <c r="Z62" s="38">
        <v>7</v>
      </c>
      <c r="AA62" s="29" t="s">
        <v>99</v>
      </c>
      <c r="AB62" s="29" t="s">
        <v>100</v>
      </c>
      <c r="AC62" s="57" t="s">
        <v>803</v>
      </c>
      <c r="AD62" s="57">
        <v>0</v>
      </c>
      <c r="AE62" s="35" t="s">
        <v>93</v>
      </c>
      <c r="AF62" s="57" t="s">
        <v>803</v>
      </c>
      <c r="AG62" s="40" t="s">
        <v>93</v>
      </c>
      <c r="AH62" s="44" t="s">
        <v>804</v>
      </c>
      <c r="AI62" s="44" t="s">
        <v>804</v>
      </c>
      <c r="AJ62" s="78" t="s">
        <v>805</v>
      </c>
      <c r="AK62" s="40" t="s">
        <v>93</v>
      </c>
      <c r="AL62" s="40" t="s">
        <v>93</v>
      </c>
      <c r="AM62" s="40" t="s">
        <v>93</v>
      </c>
      <c r="AN62" s="40" t="s">
        <v>93</v>
      </c>
      <c r="AO62" s="40" t="s">
        <v>93</v>
      </c>
      <c r="AP62" s="40" t="s">
        <v>105</v>
      </c>
      <c r="AQ62" s="22" t="s">
        <v>106</v>
      </c>
      <c r="AR62" s="54">
        <v>45749</v>
      </c>
      <c r="AS62" s="44" t="s">
        <v>107</v>
      </c>
      <c r="AT62" s="30" t="s">
        <v>806</v>
      </c>
      <c r="AU62" s="45" t="s">
        <v>109</v>
      </c>
      <c r="AV62" s="29" t="s">
        <v>93</v>
      </c>
      <c r="AW62" s="29" t="s">
        <v>93</v>
      </c>
      <c r="AX62" s="29" t="s">
        <v>93</v>
      </c>
      <c r="AY62" s="29" t="s">
        <v>93</v>
      </c>
      <c r="AZ62" s="29" t="s">
        <v>93</v>
      </c>
      <c r="BA62" s="29" t="s">
        <v>93</v>
      </c>
      <c r="BB62" s="29" t="s">
        <v>100</v>
      </c>
      <c r="BC62" s="57">
        <v>52234812</v>
      </c>
      <c r="BD62" s="29" t="s">
        <v>93</v>
      </c>
      <c r="BE62" s="29" t="s">
        <v>93</v>
      </c>
      <c r="BF62" s="29" t="s">
        <v>93</v>
      </c>
      <c r="BG62" s="28" t="s">
        <v>360</v>
      </c>
      <c r="BH62" s="47">
        <v>45750</v>
      </c>
      <c r="BI62" s="32">
        <v>6016510420</v>
      </c>
      <c r="BJ62" s="48" t="s">
        <v>361</v>
      </c>
      <c r="BK62" s="35">
        <f t="shared" si="2"/>
        <v>183</v>
      </c>
      <c r="BL62" s="49">
        <v>0</v>
      </c>
      <c r="BM62" s="49">
        <v>0</v>
      </c>
      <c r="BN62" s="49">
        <v>0</v>
      </c>
      <c r="BO62" s="37"/>
      <c r="BP62" s="49">
        <v>0</v>
      </c>
      <c r="BQ62" s="37"/>
      <c r="BR62" s="49">
        <f t="shared" si="4"/>
        <v>0</v>
      </c>
      <c r="BS62" s="50">
        <v>0</v>
      </c>
      <c r="BT62" s="49">
        <f>P62+BR62-BS62</f>
        <v>40842000</v>
      </c>
      <c r="BU62" s="101">
        <v>5616000</v>
      </c>
      <c r="BV62" s="101">
        <f t="shared" si="5"/>
        <v>35226000</v>
      </c>
      <c r="BW62" s="40" t="s">
        <v>112</v>
      </c>
      <c r="BX62" s="47">
        <v>45747</v>
      </c>
      <c r="BY62" s="47">
        <v>45930</v>
      </c>
      <c r="BZ62" s="47">
        <f t="shared" si="6"/>
        <v>46050</v>
      </c>
      <c r="CA62" s="56">
        <f t="shared" ca="1" si="3"/>
        <v>94</v>
      </c>
      <c r="CB62" s="54">
        <f t="shared" si="1"/>
        <v>46050</v>
      </c>
      <c r="CC62" s="52">
        <f ca="1">CA62/BK62</f>
        <v>0.51366120218579236</v>
      </c>
      <c r="CD62" s="52">
        <f ca="1">CA62/BK62</f>
        <v>0.51366120218579236</v>
      </c>
      <c r="CE62" s="52">
        <f>+BU62/BT62</f>
        <v>0.13750550903481709</v>
      </c>
      <c r="CF62" s="52">
        <f>+BU62/BT62</f>
        <v>0.13750550903481709</v>
      </c>
    </row>
    <row r="63" spans="1:114" ht="15" customHeight="1" x14ac:dyDescent="0.25">
      <c r="A63" s="20" t="s">
        <v>807</v>
      </c>
      <c r="B63" s="21">
        <v>45747</v>
      </c>
      <c r="C63" s="22" t="s">
        <v>128</v>
      </c>
      <c r="D63" s="23">
        <v>52366993</v>
      </c>
      <c r="E63" s="22" t="s">
        <v>129</v>
      </c>
      <c r="F63" s="24" t="s">
        <v>86</v>
      </c>
      <c r="G63" s="25" t="s">
        <v>347</v>
      </c>
      <c r="H63" s="55" t="s">
        <v>808</v>
      </c>
      <c r="I63" s="22" t="s">
        <v>89</v>
      </c>
      <c r="J63" s="44" t="s">
        <v>89</v>
      </c>
      <c r="K63" s="27" t="s">
        <v>809</v>
      </c>
      <c r="L63" s="28" t="s">
        <v>810</v>
      </c>
      <c r="M63" s="28" t="s">
        <v>92</v>
      </c>
      <c r="N63" s="29" t="s">
        <v>93</v>
      </c>
      <c r="O63" s="30">
        <v>80111600</v>
      </c>
      <c r="P63" s="31">
        <v>39312000</v>
      </c>
      <c r="Q63" s="56" t="s">
        <v>811</v>
      </c>
      <c r="R63" s="56" t="s">
        <v>812</v>
      </c>
      <c r="S63" s="44" t="s">
        <v>303</v>
      </c>
      <c r="T63" s="54">
        <v>45748</v>
      </c>
      <c r="U63" s="35" t="s">
        <v>353</v>
      </c>
      <c r="V63" s="36" t="s">
        <v>354</v>
      </c>
      <c r="W63" s="37" t="s">
        <v>355</v>
      </c>
      <c r="X63" s="37">
        <v>45958</v>
      </c>
      <c r="Y63" s="38">
        <v>800141645</v>
      </c>
      <c r="Z63" s="38">
        <v>7</v>
      </c>
      <c r="AA63" s="29" t="s">
        <v>99</v>
      </c>
      <c r="AB63" s="29" t="s">
        <v>100</v>
      </c>
      <c r="AC63" s="57" t="s">
        <v>813</v>
      </c>
      <c r="AD63" s="57">
        <v>0</v>
      </c>
      <c r="AE63" s="35" t="s">
        <v>93</v>
      </c>
      <c r="AF63" s="57" t="s">
        <v>813</v>
      </c>
      <c r="AG63" s="40" t="s">
        <v>93</v>
      </c>
      <c r="AH63" s="44" t="s">
        <v>814</v>
      </c>
      <c r="AI63" s="44" t="s">
        <v>814</v>
      </c>
      <c r="AJ63" s="78" t="s">
        <v>815</v>
      </c>
      <c r="AK63" s="40" t="s">
        <v>93</v>
      </c>
      <c r="AL63" s="40" t="s">
        <v>93</v>
      </c>
      <c r="AM63" s="40" t="s">
        <v>93</v>
      </c>
      <c r="AN63" s="40" t="s">
        <v>93</v>
      </c>
      <c r="AO63" s="40" t="s">
        <v>93</v>
      </c>
      <c r="AP63" s="40" t="s">
        <v>105</v>
      </c>
      <c r="AQ63" s="22" t="s">
        <v>106</v>
      </c>
      <c r="AR63" s="54">
        <v>45748</v>
      </c>
      <c r="AS63" s="44" t="s">
        <v>153</v>
      </c>
      <c r="AT63" s="30" t="s">
        <v>816</v>
      </c>
      <c r="AU63" s="45" t="s">
        <v>109</v>
      </c>
      <c r="AV63" s="29" t="s">
        <v>93</v>
      </c>
      <c r="AW63" s="29" t="s">
        <v>93</v>
      </c>
      <c r="AX63" s="29" t="s">
        <v>93</v>
      </c>
      <c r="AY63" s="29" t="s">
        <v>93</v>
      </c>
      <c r="AZ63" s="29" t="s">
        <v>93</v>
      </c>
      <c r="BA63" s="29" t="s">
        <v>93</v>
      </c>
      <c r="BB63" s="29" t="s">
        <v>100</v>
      </c>
      <c r="BC63" s="57">
        <v>80768454</v>
      </c>
      <c r="BD63" s="29" t="s">
        <v>93</v>
      </c>
      <c r="BE63" s="29" t="s">
        <v>93</v>
      </c>
      <c r="BF63" s="29" t="s">
        <v>93</v>
      </c>
      <c r="BG63" s="28" t="s">
        <v>817</v>
      </c>
      <c r="BH63" s="47">
        <v>45742</v>
      </c>
      <c r="BI63" s="32">
        <v>6016510420</v>
      </c>
      <c r="BJ63" s="48" t="s">
        <v>818</v>
      </c>
      <c r="BK63" s="35">
        <f t="shared" si="2"/>
        <v>183</v>
      </c>
      <c r="BL63" s="49">
        <v>0</v>
      </c>
      <c r="BM63" s="49">
        <v>0</v>
      </c>
      <c r="BN63" s="49">
        <v>0</v>
      </c>
      <c r="BO63" s="37"/>
      <c r="BP63" s="49">
        <v>0</v>
      </c>
      <c r="BQ63" s="37"/>
      <c r="BR63" s="49">
        <f t="shared" si="4"/>
        <v>0</v>
      </c>
      <c r="BS63" s="50">
        <v>0</v>
      </c>
      <c r="BT63" s="49">
        <f>P63+BR63-BS63</f>
        <v>39312000</v>
      </c>
      <c r="BU63" s="101">
        <v>5616000</v>
      </c>
      <c r="BV63" s="101">
        <f t="shared" si="5"/>
        <v>33696000</v>
      </c>
      <c r="BW63" s="40" t="s">
        <v>112</v>
      </c>
      <c r="BX63" s="47">
        <v>45747</v>
      </c>
      <c r="BY63" s="47">
        <v>45930</v>
      </c>
      <c r="BZ63" s="47">
        <f t="shared" si="6"/>
        <v>46050</v>
      </c>
      <c r="CA63" s="56">
        <f t="shared" ca="1" si="3"/>
        <v>94</v>
      </c>
      <c r="CB63" s="54">
        <f t="shared" si="1"/>
        <v>46050</v>
      </c>
      <c r="CC63" s="52">
        <f ca="1">CA63/BK63</f>
        <v>0.51366120218579236</v>
      </c>
      <c r="CD63" s="52">
        <f ca="1">CA63/BK63</f>
        <v>0.51366120218579236</v>
      </c>
      <c r="CE63" s="52">
        <f>+BU63/BT63</f>
        <v>0.14285714285714285</v>
      </c>
      <c r="CF63" s="52">
        <f>+BU63/BT63</f>
        <v>0.14285714285714285</v>
      </c>
    </row>
    <row r="64" spans="1:114" s="107" customFormat="1" ht="13.5" customHeight="1" x14ac:dyDescent="0.25">
      <c r="A64" s="104" t="s">
        <v>1392</v>
      </c>
      <c r="B64" s="105"/>
      <c r="C64" s="105"/>
      <c r="D64" s="105"/>
      <c r="E64" s="105"/>
      <c r="F64" s="105"/>
      <c r="G64" s="105"/>
      <c r="H64" s="105"/>
      <c r="I64" s="105"/>
      <c r="J64" s="105"/>
      <c r="K64" s="105"/>
      <c r="L64" s="105"/>
      <c r="M64" s="105"/>
      <c r="N64" s="105"/>
      <c r="O64" s="105"/>
      <c r="P64" s="105"/>
      <c r="Q64" s="105"/>
      <c r="R64" s="105"/>
      <c r="S64" s="105"/>
      <c r="T64" s="105"/>
      <c r="U64" s="105"/>
      <c r="V64" s="105"/>
      <c r="W64" s="105"/>
      <c r="X64" s="105"/>
      <c r="Y64" s="105"/>
      <c r="Z64" s="105"/>
      <c r="AA64" s="105"/>
      <c r="AB64" s="105"/>
      <c r="AC64" s="105"/>
      <c r="AD64" s="105"/>
      <c r="AE64" s="105"/>
      <c r="AF64" s="105"/>
      <c r="AG64" s="105"/>
      <c r="AH64" s="105"/>
      <c r="AI64" s="105"/>
      <c r="AJ64" s="105"/>
      <c r="AK64" s="105"/>
      <c r="AL64" s="105"/>
      <c r="AM64" s="105"/>
      <c r="AN64" s="105"/>
      <c r="AO64" s="105"/>
      <c r="AP64" s="105"/>
      <c r="AQ64" s="105"/>
      <c r="AR64" s="105"/>
      <c r="AS64" s="105"/>
      <c r="AT64" s="105"/>
      <c r="AU64" s="105"/>
      <c r="AV64" s="105"/>
      <c r="AW64" s="105"/>
      <c r="AX64" s="105"/>
      <c r="AY64" s="105"/>
      <c r="AZ64" s="105"/>
      <c r="BA64" s="105"/>
      <c r="BB64" s="105"/>
      <c r="BC64" s="105"/>
      <c r="BD64" s="105"/>
      <c r="BE64" s="105"/>
      <c r="BF64" s="105"/>
      <c r="BG64" s="105"/>
      <c r="BH64" s="105"/>
      <c r="BI64" s="105"/>
      <c r="BJ64" s="105"/>
      <c r="BK64" s="105"/>
      <c r="BL64" s="105"/>
      <c r="BM64" s="105"/>
      <c r="BN64" s="105"/>
      <c r="BO64" s="105"/>
      <c r="BP64" s="105"/>
      <c r="BQ64" s="105"/>
      <c r="BR64" s="105"/>
      <c r="BS64" s="105"/>
      <c r="BT64" s="105"/>
      <c r="BU64" s="105"/>
      <c r="BV64" s="105"/>
      <c r="BW64" s="105"/>
      <c r="BX64" s="105"/>
      <c r="BY64" s="105"/>
      <c r="BZ64" s="105"/>
      <c r="CA64" s="105"/>
      <c r="CB64" s="105"/>
      <c r="CC64" s="105"/>
      <c r="CD64" s="105"/>
      <c r="CE64" s="105"/>
      <c r="CF64" s="105"/>
      <c r="CG64" s="105"/>
      <c r="CH64" s="105"/>
      <c r="CI64" s="105"/>
      <c r="CJ64" s="105"/>
      <c r="CK64" s="105"/>
      <c r="CL64" s="105"/>
      <c r="CM64" s="105"/>
      <c r="CN64" s="105"/>
      <c r="CO64" s="105"/>
      <c r="CP64" s="105"/>
      <c r="CQ64" s="105"/>
      <c r="CR64" s="105"/>
      <c r="CS64" s="105"/>
      <c r="CT64" s="105"/>
      <c r="CU64" s="105"/>
      <c r="CV64" s="105"/>
      <c r="CW64" s="105"/>
      <c r="CX64" s="105"/>
      <c r="CY64" s="105"/>
      <c r="CZ64" s="105"/>
      <c r="DA64" s="105"/>
      <c r="DB64" s="105"/>
      <c r="DC64" s="105"/>
      <c r="DD64" s="105"/>
      <c r="DE64" s="105"/>
      <c r="DF64" s="105"/>
      <c r="DG64" s="105"/>
      <c r="DH64" s="105"/>
      <c r="DI64" s="105"/>
      <c r="DJ64" s="106"/>
    </row>
    <row r="65" spans="1:84" ht="15" customHeight="1" x14ac:dyDescent="0.25">
      <c r="A65" s="20" t="s">
        <v>819</v>
      </c>
      <c r="B65" s="21">
        <v>45748</v>
      </c>
      <c r="C65" s="22" t="s">
        <v>128</v>
      </c>
      <c r="D65" s="23">
        <v>52366993</v>
      </c>
      <c r="E65" s="22" t="s">
        <v>129</v>
      </c>
      <c r="F65" s="24" t="s">
        <v>86</v>
      </c>
      <c r="G65" s="25" t="s">
        <v>347</v>
      </c>
      <c r="H65" s="55" t="s">
        <v>820</v>
      </c>
      <c r="I65" s="22" t="s">
        <v>89</v>
      </c>
      <c r="J65" s="44" t="s">
        <v>89</v>
      </c>
      <c r="K65" s="27" t="s">
        <v>821</v>
      </c>
      <c r="L65" s="28" t="s">
        <v>822</v>
      </c>
      <c r="M65" s="28" t="s">
        <v>92</v>
      </c>
      <c r="N65" s="29" t="s">
        <v>93</v>
      </c>
      <c r="O65" s="30">
        <v>80111600</v>
      </c>
      <c r="P65" s="31">
        <v>39312000</v>
      </c>
      <c r="Q65" s="56" t="s">
        <v>823</v>
      </c>
      <c r="R65" s="56" t="s">
        <v>824</v>
      </c>
      <c r="S65" s="44" t="s">
        <v>303</v>
      </c>
      <c r="T65" s="54">
        <v>45749</v>
      </c>
      <c r="U65" s="35" t="s">
        <v>353</v>
      </c>
      <c r="V65" s="36" t="s">
        <v>354</v>
      </c>
      <c r="W65" s="37" t="s">
        <v>355</v>
      </c>
      <c r="X65" s="37">
        <v>45958</v>
      </c>
      <c r="Y65" s="38">
        <v>800141645</v>
      </c>
      <c r="Z65" s="38">
        <v>7</v>
      </c>
      <c r="AA65" s="29" t="s">
        <v>99</v>
      </c>
      <c r="AB65" s="29" t="s">
        <v>100</v>
      </c>
      <c r="AC65" s="57" t="s">
        <v>825</v>
      </c>
      <c r="AD65" s="57">
        <v>0</v>
      </c>
      <c r="AE65" s="35" t="s">
        <v>93</v>
      </c>
      <c r="AF65" s="57" t="s">
        <v>825</v>
      </c>
      <c r="AG65" s="40" t="s">
        <v>93</v>
      </c>
      <c r="AH65" s="44" t="s">
        <v>826</v>
      </c>
      <c r="AI65" s="44" t="s">
        <v>826</v>
      </c>
      <c r="AJ65" s="78" t="s">
        <v>827</v>
      </c>
      <c r="AK65" s="40" t="s">
        <v>93</v>
      </c>
      <c r="AL65" s="40" t="s">
        <v>93</v>
      </c>
      <c r="AM65" s="40" t="s">
        <v>93</v>
      </c>
      <c r="AN65" s="40" t="s">
        <v>93</v>
      </c>
      <c r="AO65" s="40" t="s">
        <v>93</v>
      </c>
      <c r="AP65" s="40" t="s">
        <v>105</v>
      </c>
      <c r="AQ65" s="22" t="s">
        <v>106</v>
      </c>
      <c r="AR65" s="54">
        <v>45751</v>
      </c>
      <c r="AS65" s="44" t="s">
        <v>140</v>
      </c>
      <c r="AT65" s="30" t="s">
        <v>828</v>
      </c>
      <c r="AU65" s="45" t="s">
        <v>109</v>
      </c>
      <c r="AV65" s="29" t="s">
        <v>93</v>
      </c>
      <c r="AW65" s="29" t="s">
        <v>93</v>
      </c>
      <c r="AX65" s="29" t="s">
        <v>93</v>
      </c>
      <c r="AY65" s="29" t="s">
        <v>93</v>
      </c>
      <c r="AZ65" s="29" t="s">
        <v>93</v>
      </c>
      <c r="BA65" s="29" t="s">
        <v>93</v>
      </c>
      <c r="BB65" s="29" t="s">
        <v>100</v>
      </c>
      <c r="BC65" s="57">
        <v>80768454</v>
      </c>
      <c r="BD65" s="29" t="s">
        <v>93</v>
      </c>
      <c r="BE65" s="29" t="s">
        <v>93</v>
      </c>
      <c r="BF65" s="29" t="s">
        <v>93</v>
      </c>
      <c r="BG65" s="28" t="s">
        <v>817</v>
      </c>
      <c r="BH65" s="47">
        <v>45751</v>
      </c>
      <c r="BI65" s="32">
        <v>6016510420</v>
      </c>
      <c r="BJ65" s="48" t="s">
        <v>818</v>
      </c>
      <c r="BK65" s="35">
        <f t="shared" si="2"/>
        <v>182</v>
      </c>
      <c r="BL65" s="49">
        <v>0</v>
      </c>
      <c r="BM65" s="49">
        <v>0</v>
      </c>
      <c r="BN65" s="49">
        <v>0</v>
      </c>
      <c r="BO65" s="37"/>
      <c r="BP65" s="49">
        <v>0</v>
      </c>
      <c r="BQ65" s="37"/>
      <c r="BR65" s="49">
        <f t="shared" si="4"/>
        <v>0</v>
      </c>
      <c r="BS65" s="50">
        <v>0</v>
      </c>
      <c r="BT65" s="49">
        <f>P65+BR65-BS65</f>
        <v>39312000</v>
      </c>
      <c r="BU65" s="101">
        <v>0</v>
      </c>
      <c r="BV65" s="101">
        <f t="shared" si="5"/>
        <v>39312000</v>
      </c>
      <c r="BW65" s="40" t="s">
        <v>112</v>
      </c>
      <c r="BX65" s="47">
        <v>45748</v>
      </c>
      <c r="BY65" s="47">
        <v>45930</v>
      </c>
      <c r="BZ65" s="47">
        <f t="shared" si="6"/>
        <v>46050</v>
      </c>
      <c r="CA65" s="56">
        <f t="shared" ca="1" si="3"/>
        <v>93</v>
      </c>
      <c r="CB65" s="54">
        <f t="shared" si="1"/>
        <v>46050</v>
      </c>
      <c r="CC65" s="52">
        <f ca="1">CA65/BK65</f>
        <v>0.51098901098901095</v>
      </c>
      <c r="CD65" s="52">
        <f ca="1">CA65/BK65</f>
        <v>0.51098901098901095</v>
      </c>
      <c r="CE65" s="52">
        <f>+BU65/BT65</f>
        <v>0</v>
      </c>
      <c r="CF65" s="52">
        <f>+BU65/BT65</f>
        <v>0</v>
      </c>
    </row>
    <row r="66" spans="1:84" ht="15" customHeight="1" x14ac:dyDescent="0.25">
      <c r="A66" s="20" t="s">
        <v>829</v>
      </c>
      <c r="B66" s="21">
        <v>45748</v>
      </c>
      <c r="C66" s="22" t="s">
        <v>128</v>
      </c>
      <c r="D66" s="23">
        <v>52366993</v>
      </c>
      <c r="E66" s="22" t="s">
        <v>129</v>
      </c>
      <c r="F66" s="24" t="s">
        <v>86</v>
      </c>
      <c r="G66" s="25" t="s">
        <v>347</v>
      </c>
      <c r="H66" s="55" t="s">
        <v>830</v>
      </c>
      <c r="I66" s="22" t="s">
        <v>89</v>
      </c>
      <c r="J66" s="44" t="s">
        <v>89</v>
      </c>
      <c r="K66" s="27" t="s">
        <v>831</v>
      </c>
      <c r="L66" s="28" t="s">
        <v>832</v>
      </c>
      <c r="M66" s="28" t="s">
        <v>92</v>
      </c>
      <c r="N66" s="29" t="s">
        <v>93</v>
      </c>
      <c r="O66" s="30">
        <v>80111600</v>
      </c>
      <c r="P66" s="31">
        <v>19002000</v>
      </c>
      <c r="Q66" s="56" t="s">
        <v>833</v>
      </c>
      <c r="R66" s="56" t="s">
        <v>834</v>
      </c>
      <c r="S66" s="44" t="s">
        <v>410</v>
      </c>
      <c r="T66" s="54">
        <v>45749</v>
      </c>
      <c r="U66" s="35" t="s">
        <v>353</v>
      </c>
      <c r="V66" s="36" t="s">
        <v>354</v>
      </c>
      <c r="W66" s="37" t="s">
        <v>355</v>
      </c>
      <c r="X66" s="37">
        <v>45958</v>
      </c>
      <c r="Y66" s="38">
        <v>800141645</v>
      </c>
      <c r="Z66" s="38">
        <v>7</v>
      </c>
      <c r="AA66" s="29" t="s">
        <v>99</v>
      </c>
      <c r="AB66" s="29" t="s">
        <v>100</v>
      </c>
      <c r="AC66" s="57" t="s">
        <v>835</v>
      </c>
      <c r="AD66" s="57">
        <v>0</v>
      </c>
      <c r="AE66" s="35" t="s">
        <v>93</v>
      </c>
      <c r="AF66" s="57" t="s">
        <v>835</v>
      </c>
      <c r="AG66" s="40" t="s">
        <v>93</v>
      </c>
      <c r="AH66" s="44" t="s">
        <v>836</v>
      </c>
      <c r="AI66" s="44" t="s">
        <v>836</v>
      </c>
      <c r="AJ66" s="78" t="s">
        <v>837</v>
      </c>
      <c r="AK66" s="40" t="s">
        <v>93</v>
      </c>
      <c r="AL66" s="40" t="s">
        <v>93</v>
      </c>
      <c r="AM66" s="40" t="s">
        <v>93</v>
      </c>
      <c r="AN66" s="40" t="s">
        <v>93</v>
      </c>
      <c r="AO66" s="40" t="s">
        <v>93</v>
      </c>
      <c r="AP66" s="40" t="s">
        <v>105</v>
      </c>
      <c r="AQ66" s="22" t="s">
        <v>106</v>
      </c>
      <c r="AR66" s="54">
        <v>45749</v>
      </c>
      <c r="AS66" s="44" t="s">
        <v>107</v>
      </c>
      <c r="AT66" s="30" t="s">
        <v>838</v>
      </c>
      <c r="AU66" s="45" t="s">
        <v>109</v>
      </c>
      <c r="AV66" s="29" t="s">
        <v>93</v>
      </c>
      <c r="AW66" s="29" t="s">
        <v>93</v>
      </c>
      <c r="AX66" s="29" t="s">
        <v>93</v>
      </c>
      <c r="AY66" s="29" t="s">
        <v>93</v>
      </c>
      <c r="AZ66" s="29" t="s">
        <v>93</v>
      </c>
      <c r="BA66" s="29" t="s">
        <v>93</v>
      </c>
      <c r="BB66" s="29" t="s">
        <v>100</v>
      </c>
      <c r="BC66" s="57">
        <v>1012400050</v>
      </c>
      <c r="BD66" s="29" t="s">
        <v>93</v>
      </c>
      <c r="BE66" s="29" t="s">
        <v>93</v>
      </c>
      <c r="BF66" s="29" t="s">
        <v>93</v>
      </c>
      <c r="BG66" s="28" t="s">
        <v>468</v>
      </c>
      <c r="BH66" s="47">
        <v>45751</v>
      </c>
      <c r="BI66" s="32">
        <v>6016510420</v>
      </c>
      <c r="BJ66" s="48" t="s">
        <v>469</v>
      </c>
      <c r="BK66" s="35">
        <f t="shared" si="2"/>
        <v>182</v>
      </c>
      <c r="BL66" s="49">
        <v>0</v>
      </c>
      <c r="BM66" s="49">
        <v>0</v>
      </c>
      <c r="BN66" s="49">
        <v>0</v>
      </c>
      <c r="BO66" s="37"/>
      <c r="BP66" s="49">
        <v>0</v>
      </c>
      <c r="BQ66" s="37"/>
      <c r="BR66" s="49">
        <f t="shared" si="4"/>
        <v>0</v>
      </c>
      <c r="BS66" s="50">
        <v>0</v>
      </c>
      <c r="BT66" s="49">
        <f>P66+BR66-BS66</f>
        <v>19002000</v>
      </c>
      <c r="BU66" s="101">
        <v>2496000</v>
      </c>
      <c r="BV66" s="101">
        <f t="shared" si="5"/>
        <v>16506000</v>
      </c>
      <c r="BW66" s="40" t="s">
        <v>112</v>
      </c>
      <c r="BX66" s="47">
        <v>45748</v>
      </c>
      <c r="BY66" s="47">
        <v>45930</v>
      </c>
      <c r="BZ66" s="47">
        <f t="shared" si="6"/>
        <v>46050</v>
      </c>
      <c r="CA66" s="56">
        <f t="shared" ca="1" si="3"/>
        <v>93</v>
      </c>
      <c r="CB66" s="54">
        <f t="shared" si="1"/>
        <v>46050</v>
      </c>
      <c r="CC66" s="52">
        <f ca="1">CA66/BK66</f>
        <v>0.51098901098901095</v>
      </c>
      <c r="CD66" s="52">
        <f ca="1">CA66/BK66</f>
        <v>0.51098901098901095</v>
      </c>
      <c r="CE66" s="52">
        <f>+BU66/BT66</f>
        <v>0.13135459425323651</v>
      </c>
      <c r="CF66" s="52">
        <f>+BU66/BT66</f>
        <v>0.13135459425323651</v>
      </c>
    </row>
    <row r="67" spans="1:84" ht="15" customHeight="1" x14ac:dyDescent="0.25">
      <c r="A67" s="20" t="s">
        <v>839</v>
      </c>
      <c r="B67" s="21">
        <v>45748</v>
      </c>
      <c r="C67" s="22" t="s">
        <v>128</v>
      </c>
      <c r="D67" s="23">
        <v>52366993</v>
      </c>
      <c r="E67" s="22" t="s">
        <v>129</v>
      </c>
      <c r="F67" s="24" t="s">
        <v>86</v>
      </c>
      <c r="G67" s="25" t="s">
        <v>347</v>
      </c>
      <c r="H67" s="55" t="s">
        <v>840</v>
      </c>
      <c r="I67" s="22" t="s">
        <v>89</v>
      </c>
      <c r="J67" s="44" t="s">
        <v>89</v>
      </c>
      <c r="K67" s="27" t="s">
        <v>841</v>
      </c>
      <c r="L67" s="28" t="s">
        <v>842</v>
      </c>
      <c r="M67" s="28" t="s">
        <v>92</v>
      </c>
      <c r="N67" s="29" t="s">
        <v>93</v>
      </c>
      <c r="O67" s="30">
        <v>80111600</v>
      </c>
      <c r="P67" s="31">
        <v>18928000</v>
      </c>
      <c r="Q67" s="56" t="s">
        <v>843</v>
      </c>
      <c r="R67" s="56" t="s">
        <v>844</v>
      </c>
      <c r="S67" s="44" t="s">
        <v>303</v>
      </c>
      <c r="T67" s="54">
        <v>45749</v>
      </c>
      <c r="U67" s="35" t="s">
        <v>353</v>
      </c>
      <c r="V67" s="36" t="s">
        <v>354</v>
      </c>
      <c r="W67" s="37" t="s">
        <v>355</v>
      </c>
      <c r="X67" s="37">
        <v>45958</v>
      </c>
      <c r="Y67" s="38">
        <v>800141645</v>
      </c>
      <c r="Z67" s="38">
        <v>7</v>
      </c>
      <c r="AA67" s="29" t="s">
        <v>99</v>
      </c>
      <c r="AB67" s="29" t="s">
        <v>100</v>
      </c>
      <c r="AC67" s="57" t="s">
        <v>845</v>
      </c>
      <c r="AD67" s="57">
        <v>0</v>
      </c>
      <c r="AE67" s="35" t="s">
        <v>93</v>
      </c>
      <c r="AF67" s="57" t="s">
        <v>845</v>
      </c>
      <c r="AG67" s="40" t="s">
        <v>93</v>
      </c>
      <c r="AH67" s="44" t="s">
        <v>846</v>
      </c>
      <c r="AI67" s="44" t="s">
        <v>846</v>
      </c>
      <c r="AJ67" s="78" t="s">
        <v>847</v>
      </c>
      <c r="AK67" s="40" t="s">
        <v>93</v>
      </c>
      <c r="AL67" s="40" t="s">
        <v>93</v>
      </c>
      <c r="AM67" s="40" t="s">
        <v>93</v>
      </c>
      <c r="AN67" s="40" t="s">
        <v>93</v>
      </c>
      <c r="AO67" s="40" t="s">
        <v>93</v>
      </c>
      <c r="AP67" s="40" t="s">
        <v>105</v>
      </c>
      <c r="AQ67" s="22" t="s">
        <v>106</v>
      </c>
      <c r="AR67" s="54">
        <v>45749</v>
      </c>
      <c r="AS67" s="44" t="s">
        <v>107</v>
      </c>
      <c r="AT67" s="30" t="s">
        <v>848</v>
      </c>
      <c r="AU67" s="45" t="s">
        <v>109</v>
      </c>
      <c r="AV67" s="29" t="s">
        <v>93</v>
      </c>
      <c r="AW67" s="29" t="s">
        <v>93</v>
      </c>
      <c r="AX67" s="29" t="s">
        <v>93</v>
      </c>
      <c r="AY67" s="29" t="s">
        <v>93</v>
      </c>
      <c r="AZ67" s="29" t="s">
        <v>93</v>
      </c>
      <c r="BA67" s="29" t="s">
        <v>93</v>
      </c>
      <c r="BB67" s="29" t="s">
        <v>100</v>
      </c>
      <c r="BC67" s="57">
        <v>1012400050</v>
      </c>
      <c r="BD67" s="29" t="s">
        <v>93</v>
      </c>
      <c r="BE67" s="29" t="s">
        <v>93</v>
      </c>
      <c r="BF67" s="29" t="s">
        <v>93</v>
      </c>
      <c r="BG67" s="28" t="s">
        <v>468</v>
      </c>
      <c r="BH67" s="47">
        <v>45751</v>
      </c>
      <c r="BI67" s="32">
        <v>6016510420</v>
      </c>
      <c r="BJ67" s="48" t="s">
        <v>469</v>
      </c>
      <c r="BK67" s="35">
        <f t="shared" si="2"/>
        <v>182</v>
      </c>
      <c r="BL67" s="49">
        <v>0</v>
      </c>
      <c r="BM67" s="49">
        <v>0</v>
      </c>
      <c r="BN67" s="49">
        <v>0</v>
      </c>
      <c r="BO67" s="37"/>
      <c r="BP67" s="49">
        <v>0</v>
      </c>
      <c r="BQ67" s="37"/>
      <c r="BR67" s="49">
        <f t="shared" si="4"/>
        <v>0</v>
      </c>
      <c r="BS67" s="50">
        <v>0</v>
      </c>
      <c r="BT67" s="49">
        <f>P67+BR67-BS67</f>
        <v>18928000</v>
      </c>
      <c r="BU67" s="101">
        <v>0</v>
      </c>
      <c r="BV67" s="101">
        <f t="shared" si="5"/>
        <v>18928000</v>
      </c>
      <c r="BW67" s="40" t="s">
        <v>112</v>
      </c>
      <c r="BX67" s="47">
        <v>45748</v>
      </c>
      <c r="BY67" s="47">
        <v>45930</v>
      </c>
      <c r="BZ67" s="47">
        <f t="shared" si="6"/>
        <v>46050</v>
      </c>
      <c r="CA67" s="56">
        <f t="shared" ca="1" si="3"/>
        <v>93</v>
      </c>
      <c r="CB67" s="54">
        <f t="shared" si="1"/>
        <v>46050</v>
      </c>
      <c r="CC67" s="52">
        <f ca="1">CA67/BK67</f>
        <v>0.51098901098901095</v>
      </c>
      <c r="CD67" s="52">
        <f ca="1">CA67/BK67</f>
        <v>0.51098901098901095</v>
      </c>
      <c r="CE67" s="52">
        <f>+BU67/BT67</f>
        <v>0</v>
      </c>
      <c r="CF67" s="52">
        <f>+BU67/BT67</f>
        <v>0</v>
      </c>
    </row>
    <row r="68" spans="1:84" s="87" customFormat="1" ht="15" customHeight="1" x14ac:dyDescent="0.25">
      <c r="A68" s="20" t="s">
        <v>849</v>
      </c>
      <c r="B68" s="21">
        <v>45749</v>
      </c>
      <c r="C68" s="22" t="s">
        <v>416</v>
      </c>
      <c r="D68" s="23">
        <v>51584885</v>
      </c>
      <c r="E68" s="62" t="s">
        <v>417</v>
      </c>
      <c r="F68" s="24" t="s">
        <v>183</v>
      </c>
      <c r="G68" s="25" t="s">
        <v>512</v>
      </c>
      <c r="H68" s="55" t="s">
        <v>850</v>
      </c>
      <c r="I68" s="22" t="s">
        <v>514</v>
      </c>
      <c r="J68" s="44" t="s">
        <v>515</v>
      </c>
      <c r="K68" s="27" t="s">
        <v>646</v>
      </c>
      <c r="L68" s="28" t="s">
        <v>647</v>
      </c>
      <c r="M68" s="28" t="s">
        <v>518</v>
      </c>
      <c r="N68" s="22" t="s">
        <v>519</v>
      </c>
      <c r="O68" s="30">
        <v>84121800</v>
      </c>
      <c r="P68" s="31">
        <v>41985993980</v>
      </c>
      <c r="Q68" s="56" t="s">
        <v>660</v>
      </c>
      <c r="R68" s="56" t="s">
        <v>851</v>
      </c>
      <c r="S68" s="44" t="s">
        <v>522</v>
      </c>
      <c r="T68" s="54">
        <v>45749</v>
      </c>
      <c r="U68" s="35" t="s">
        <v>97</v>
      </c>
      <c r="V68" s="36" t="s">
        <v>98</v>
      </c>
      <c r="W68" s="37" t="s">
        <v>93</v>
      </c>
      <c r="X68" s="37" t="s">
        <v>93</v>
      </c>
      <c r="Y68" s="38">
        <v>899999162</v>
      </c>
      <c r="Z68" s="38">
        <v>4</v>
      </c>
      <c r="AA68" s="61" t="s">
        <v>337</v>
      </c>
      <c r="AB68" s="83" t="s">
        <v>338</v>
      </c>
      <c r="AC68" s="57">
        <v>0</v>
      </c>
      <c r="AD68" s="57" t="s">
        <v>651</v>
      </c>
      <c r="AE68" s="56">
        <v>0</v>
      </c>
      <c r="AF68" s="57" t="s">
        <v>652</v>
      </c>
      <c r="AG68" s="40" t="s">
        <v>93</v>
      </c>
      <c r="AH68" s="44" t="s">
        <v>653</v>
      </c>
      <c r="AI68" s="44" t="s">
        <v>654</v>
      </c>
      <c r="AJ68" s="78" t="s">
        <v>655</v>
      </c>
      <c r="AK68" s="40" t="s">
        <v>93</v>
      </c>
      <c r="AL68" s="40" t="s">
        <v>93</v>
      </c>
      <c r="AM68" s="40" t="s">
        <v>93</v>
      </c>
      <c r="AN68" s="40" t="s">
        <v>93</v>
      </c>
      <c r="AO68" s="40" t="s">
        <v>93</v>
      </c>
      <c r="AP68" s="40" t="s">
        <v>105</v>
      </c>
      <c r="AQ68" s="22" t="s">
        <v>106</v>
      </c>
      <c r="AR68" s="54">
        <v>45749</v>
      </c>
      <c r="AS68" s="44" t="s">
        <v>107</v>
      </c>
      <c r="AT68" s="30" t="s">
        <v>852</v>
      </c>
      <c r="AU68" s="45" t="s">
        <v>109</v>
      </c>
      <c r="AV68" s="29" t="s">
        <v>93</v>
      </c>
      <c r="AW68" s="29" t="s">
        <v>93</v>
      </c>
      <c r="AX68" s="29" t="s">
        <v>93</v>
      </c>
      <c r="AY68" s="29" t="s">
        <v>93</v>
      </c>
      <c r="AZ68" s="29" t="s">
        <v>93</v>
      </c>
      <c r="BA68" s="29" t="s">
        <v>93</v>
      </c>
      <c r="BB68" s="29" t="s">
        <v>100</v>
      </c>
      <c r="BC68" s="57">
        <v>7165984</v>
      </c>
      <c r="BD68" s="29" t="s">
        <v>93</v>
      </c>
      <c r="BE68" s="29" t="s">
        <v>93</v>
      </c>
      <c r="BF68" s="29" t="s">
        <v>93</v>
      </c>
      <c r="BG68" s="28" t="s">
        <v>668</v>
      </c>
      <c r="BH68" s="47">
        <v>45749</v>
      </c>
      <c r="BI68" s="32">
        <v>6016510420</v>
      </c>
      <c r="BJ68" s="48" t="s">
        <v>669</v>
      </c>
      <c r="BK68" s="35">
        <f t="shared" si="2"/>
        <v>89</v>
      </c>
      <c r="BL68" s="49">
        <v>0</v>
      </c>
      <c r="BM68" s="49">
        <v>0</v>
      </c>
      <c r="BN68" s="49">
        <v>20992996990</v>
      </c>
      <c r="BO68" s="37">
        <v>45792</v>
      </c>
      <c r="BP68" s="49">
        <v>0</v>
      </c>
      <c r="BQ68" s="37"/>
      <c r="BR68" s="49">
        <f t="shared" si="4"/>
        <v>20992996990</v>
      </c>
      <c r="BS68" s="50">
        <v>0</v>
      </c>
      <c r="BT68" s="49">
        <f>P68+BR68-BS68</f>
        <v>62978990970</v>
      </c>
      <c r="BU68" s="101">
        <v>0</v>
      </c>
      <c r="BV68" s="101">
        <f t="shared" si="5"/>
        <v>62978990970</v>
      </c>
      <c r="BW68" s="40" t="s">
        <v>112</v>
      </c>
      <c r="BX68" s="47">
        <v>45749</v>
      </c>
      <c r="BY68" s="47">
        <v>45838</v>
      </c>
      <c r="BZ68" s="47">
        <f t="shared" si="6"/>
        <v>45958</v>
      </c>
      <c r="CA68" s="56">
        <f t="shared" ca="1" si="3"/>
        <v>92</v>
      </c>
      <c r="CB68" s="54">
        <f t="shared" si="1"/>
        <v>45958</v>
      </c>
      <c r="CC68" s="52">
        <f ca="1">CA68/BK68</f>
        <v>1.0337078651685394</v>
      </c>
      <c r="CD68" s="52">
        <f ca="1">CA68/BK68</f>
        <v>1.0337078651685394</v>
      </c>
      <c r="CE68" s="52">
        <f>+BU68/BT68</f>
        <v>0</v>
      </c>
      <c r="CF68" s="52">
        <f>+BU68/BT68</f>
        <v>0</v>
      </c>
    </row>
    <row r="69" spans="1:84" s="87" customFormat="1" ht="15" customHeight="1" x14ac:dyDescent="0.25">
      <c r="A69" s="20" t="s">
        <v>853</v>
      </c>
      <c r="B69" s="21">
        <v>45750</v>
      </c>
      <c r="C69" s="22" t="s">
        <v>84</v>
      </c>
      <c r="D69" s="23">
        <v>53008375</v>
      </c>
      <c r="E69" s="22" t="s">
        <v>85</v>
      </c>
      <c r="F69" s="24" t="s">
        <v>114</v>
      </c>
      <c r="G69" s="55" t="s">
        <v>158</v>
      </c>
      <c r="H69" s="55" t="s">
        <v>854</v>
      </c>
      <c r="I69" s="22" t="s">
        <v>89</v>
      </c>
      <c r="J69" s="44" t="s">
        <v>89</v>
      </c>
      <c r="K69" s="27" t="s">
        <v>855</v>
      </c>
      <c r="L69" s="28" t="s">
        <v>856</v>
      </c>
      <c r="M69" s="28" t="s">
        <v>92</v>
      </c>
      <c r="N69" s="29" t="s">
        <v>93</v>
      </c>
      <c r="O69" s="30">
        <v>80111600</v>
      </c>
      <c r="P69" s="31">
        <v>49595432</v>
      </c>
      <c r="Q69" s="56" t="s">
        <v>857</v>
      </c>
      <c r="R69" s="56" t="s">
        <v>858</v>
      </c>
      <c r="S69" s="44" t="s">
        <v>303</v>
      </c>
      <c r="T69" s="54">
        <v>45750</v>
      </c>
      <c r="U69" s="35" t="s">
        <v>97</v>
      </c>
      <c r="V69" s="36" t="s">
        <v>98</v>
      </c>
      <c r="W69" s="37" t="s">
        <v>93</v>
      </c>
      <c r="X69" s="37" t="s">
        <v>93</v>
      </c>
      <c r="Y69" s="38">
        <v>899999162</v>
      </c>
      <c r="Z69" s="38">
        <v>4</v>
      </c>
      <c r="AA69" s="29" t="s">
        <v>99</v>
      </c>
      <c r="AB69" s="29" t="s">
        <v>100</v>
      </c>
      <c r="AC69" s="57" t="s">
        <v>859</v>
      </c>
      <c r="AD69" s="57">
        <v>0</v>
      </c>
      <c r="AE69" s="35" t="s">
        <v>93</v>
      </c>
      <c r="AF69" s="57" t="s">
        <v>859</v>
      </c>
      <c r="AG69" s="40" t="s">
        <v>93</v>
      </c>
      <c r="AH69" s="44" t="s">
        <v>860</v>
      </c>
      <c r="AI69" s="44" t="s">
        <v>860</v>
      </c>
      <c r="AJ69" s="78" t="s">
        <v>861</v>
      </c>
      <c r="AK69" s="40" t="s">
        <v>93</v>
      </c>
      <c r="AL69" s="40" t="s">
        <v>93</v>
      </c>
      <c r="AM69" s="40" t="s">
        <v>93</v>
      </c>
      <c r="AN69" s="40" t="s">
        <v>93</v>
      </c>
      <c r="AO69" s="40" t="s">
        <v>93</v>
      </c>
      <c r="AP69" s="40" t="s">
        <v>105</v>
      </c>
      <c r="AQ69" s="22" t="s">
        <v>106</v>
      </c>
      <c r="AR69" s="54">
        <v>45750</v>
      </c>
      <c r="AS69" s="44" t="s">
        <v>140</v>
      </c>
      <c r="AT69" s="30" t="s">
        <v>862</v>
      </c>
      <c r="AU69" s="45" t="s">
        <v>109</v>
      </c>
      <c r="AV69" s="29" t="s">
        <v>93</v>
      </c>
      <c r="AW69" s="29" t="s">
        <v>93</v>
      </c>
      <c r="AX69" s="29" t="s">
        <v>93</v>
      </c>
      <c r="AY69" s="29" t="s">
        <v>93</v>
      </c>
      <c r="AZ69" s="29" t="s">
        <v>93</v>
      </c>
      <c r="BA69" s="29" t="s">
        <v>93</v>
      </c>
      <c r="BB69" s="29" t="s">
        <v>100</v>
      </c>
      <c r="BC69" s="57">
        <v>63475984</v>
      </c>
      <c r="BD69" s="29" t="s">
        <v>93</v>
      </c>
      <c r="BE69" s="29" t="s">
        <v>93</v>
      </c>
      <c r="BF69" s="29" t="s">
        <v>93</v>
      </c>
      <c r="BG69" s="28" t="s">
        <v>863</v>
      </c>
      <c r="BH69" s="47">
        <v>45751</v>
      </c>
      <c r="BI69" s="32">
        <v>6016510420</v>
      </c>
      <c r="BJ69" s="48" t="s">
        <v>864</v>
      </c>
      <c r="BK69" s="35">
        <f t="shared" si="2"/>
        <v>241</v>
      </c>
      <c r="BL69" s="49">
        <v>0</v>
      </c>
      <c r="BM69" s="49">
        <v>0</v>
      </c>
      <c r="BN69" s="49">
        <v>0</v>
      </c>
      <c r="BO69" s="37"/>
      <c r="BP69" s="49">
        <v>0</v>
      </c>
      <c r="BQ69" s="37"/>
      <c r="BR69" s="49">
        <f t="shared" si="4"/>
        <v>0</v>
      </c>
      <c r="BS69" s="50">
        <v>0</v>
      </c>
      <c r="BT69" s="49">
        <f>P69+BR69-BS69</f>
        <v>49595432</v>
      </c>
      <c r="BU69" s="101">
        <v>6199429</v>
      </c>
      <c r="BV69" s="101">
        <f t="shared" si="5"/>
        <v>43396003</v>
      </c>
      <c r="BW69" s="40" t="s">
        <v>112</v>
      </c>
      <c r="BX69" s="47">
        <v>45750</v>
      </c>
      <c r="BY69" s="47">
        <v>45991</v>
      </c>
      <c r="BZ69" s="47">
        <f t="shared" si="6"/>
        <v>46111</v>
      </c>
      <c r="CA69" s="56">
        <f t="shared" ca="1" si="3"/>
        <v>91</v>
      </c>
      <c r="CB69" s="54">
        <f t="shared" si="1"/>
        <v>46111</v>
      </c>
      <c r="CC69" s="52">
        <f ca="1">CA69/BK69</f>
        <v>0.37759336099585061</v>
      </c>
      <c r="CD69" s="52">
        <f ca="1">CA69/BK69</f>
        <v>0.37759336099585061</v>
      </c>
      <c r="CE69" s="52">
        <f>+BU69/BT69</f>
        <v>0.125</v>
      </c>
      <c r="CF69" s="52">
        <f>+BU69/BT69</f>
        <v>0.125</v>
      </c>
    </row>
    <row r="70" spans="1:84" s="87" customFormat="1" ht="15" customHeight="1" x14ac:dyDescent="0.25">
      <c r="A70" s="20" t="s">
        <v>865</v>
      </c>
      <c r="B70" s="21">
        <v>45750</v>
      </c>
      <c r="C70" s="22" t="s">
        <v>84</v>
      </c>
      <c r="D70" s="23">
        <v>53008375</v>
      </c>
      <c r="E70" s="22" t="s">
        <v>85</v>
      </c>
      <c r="F70" s="24" t="s">
        <v>114</v>
      </c>
      <c r="G70" s="22" t="s">
        <v>115</v>
      </c>
      <c r="H70" s="55" t="s">
        <v>866</v>
      </c>
      <c r="I70" s="22" t="s">
        <v>533</v>
      </c>
      <c r="J70" s="28" t="s">
        <v>533</v>
      </c>
      <c r="K70" s="27" t="s">
        <v>867</v>
      </c>
      <c r="L70" s="88" t="s">
        <v>868</v>
      </c>
      <c r="M70" s="28" t="s">
        <v>92</v>
      </c>
      <c r="N70" s="29" t="s">
        <v>93</v>
      </c>
      <c r="O70" s="30">
        <v>72102900</v>
      </c>
      <c r="P70" s="31">
        <v>10856767</v>
      </c>
      <c r="Q70" s="56" t="s">
        <v>869</v>
      </c>
      <c r="R70" s="56" t="s">
        <v>870</v>
      </c>
      <c r="S70" s="44" t="s">
        <v>871</v>
      </c>
      <c r="T70" s="54">
        <v>45750</v>
      </c>
      <c r="U70" s="35" t="s">
        <v>97</v>
      </c>
      <c r="V70" s="36" t="s">
        <v>98</v>
      </c>
      <c r="W70" s="37" t="s">
        <v>93</v>
      </c>
      <c r="X70" s="37" t="s">
        <v>93</v>
      </c>
      <c r="Y70" s="38">
        <v>899999162</v>
      </c>
      <c r="Z70" s="38">
        <v>4</v>
      </c>
      <c r="AA70" s="61" t="s">
        <v>337</v>
      </c>
      <c r="AB70" s="83" t="s">
        <v>338</v>
      </c>
      <c r="AC70" s="57">
        <v>0</v>
      </c>
      <c r="AD70" s="57" t="s">
        <v>872</v>
      </c>
      <c r="AE70" s="56">
        <v>1</v>
      </c>
      <c r="AF70" s="57" t="s">
        <v>873</v>
      </c>
      <c r="AG70" s="40" t="s">
        <v>93</v>
      </c>
      <c r="AH70" s="44" t="s">
        <v>874</v>
      </c>
      <c r="AI70" s="44" t="s">
        <v>875</v>
      </c>
      <c r="AJ70" s="78" t="s">
        <v>876</v>
      </c>
      <c r="AK70" s="40" t="s">
        <v>93</v>
      </c>
      <c r="AL70" s="40" t="s">
        <v>93</v>
      </c>
      <c r="AM70" s="40" t="s">
        <v>93</v>
      </c>
      <c r="AN70" s="40" t="s">
        <v>93</v>
      </c>
      <c r="AO70" s="40" t="s">
        <v>93</v>
      </c>
      <c r="AP70" s="40" t="s">
        <v>105</v>
      </c>
      <c r="AQ70" s="22" t="s">
        <v>106</v>
      </c>
      <c r="AR70" s="54">
        <v>45750</v>
      </c>
      <c r="AS70" s="44" t="s">
        <v>140</v>
      </c>
      <c r="AT70" s="30" t="s">
        <v>877</v>
      </c>
      <c r="AU70" s="45" t="s">
        <v>109</v>
      </c>
      <c r="AV70" s="29" t="s">
        <v>93</v>
      </c>
      <c r="AW70" s="29" t="s">
        <v>93</v>
      </c>
      <c r="AX70" s="29" t="s">
        <v>93</v>
      </c>
      <c r="AY70" s="29" t="s">
        <v>93</v>
      </c>
      <c r="AZ70" s="29" t="s">
        <v>93</v>
      </c>
      <c r="BA70" s="29" t="s">
        <v>93</v>
      </c>
      <c r="BB70" s="29" t="s">
        <v>100</v>
      </c>
      <c r="BC70" s="57">
        <v>1022373592</v>
      </c>
      <c r="BD70" s="29" t="s">
        <v>93</v>
      </c>
      <c r="BE70" s="29" t="s">
        <v>93</v>
      </c>
      <c r="BF70" s="29" t="s">
        <v>93</v>
      </c>
      <c r="BG70" s="28" t="s">
        <v>878</v>
      </c>
      <c r="BH70" s="47">
        <v>45750</v>
      </c>
      <c r="BI70" s="32">
        <v>6016510420</v>
      </c>
      <c r="BJ70" s="48" t="s">
        <v>879</v>
      </c>
      <c r="BK70" s="35">
        <f t="shared" si="2"/>
        <v>58</v>
      </c>
      <c r="BL70" s="49">
        <v>0</v>
      </c>
      <c r="BM70" s="49">
        <v>0</v>
      </c>
      <c r="BN70" s="49">
        <v>0</v>
      </c>
      <c r="BO70" s="37"/>
      <c r="BP70" s="49">
        <v>0</v>
      </c>
      <c r="BQ70" s="37"/>
      <c r="BR70" s="49">
        <f t="shared" si="4"/>
        <v>0</v>
      </c>
      <c r="BS70" s="50">
        <v>0</v>
      </c>
      <c r="BT70" s="49">
        <f>P70+BR70-BS70</f>
        <v>10856767</v>
      </c>
      <c r="BU70" s="101">
        <v>0</v>
      </c>
      <c r="BV70" s="101">
        <f t="shared" si="5"/>
        <v>10856767</v>
      </c>
      <c r="BW70" s="40" t="s">
        <v>112</v>
      </c>
      <c r="BX70" s="47">
        <v>45750</v>
      </c>
      <c r="BY70" s="47">
        <v>45808</v>
      </c>
      <c r="BZ70" s="47">
        <f t="shared" si="6"/>
        <v>45928</v>
      </c>
      <c r="CA70" s="56">
        <f t="shared" ca="1" si="3"/>
        <v>91</v>
      </c>
      <c r="CB70" s="54">
        <f t="shared" ref="CB70:CB113" si="7">BY70+120</f>
        <v>45928</v>
      </c>
      <c r="CC70" s="52">
        <f ca="1">CA70/BK70</f>
        <v>1.5689655172413792</v>
      </c>
      <c r="CD70" s="52">
        <f ca="1">CA70/BK70</f>
        <v>1.5689655172413792</v>
      </c>
      <c r="CE70" s="52">
        <f>+BU70/BT70</f>
        <v>0</v>
      </c>
      <c r="CF70" s="52">
        <f>+BU70/BT70</f>
        <v>0</v>
      </c>
    </row>
    <row r="71" spans="1:84" s="87" customFormat="1" ht="15" customHeight="1" x14ac:dyDescent="0.25">
      <c r="A71" s="20" t="s">
        <v>880</v>
      </c>
      <c r="B71" s="21">
        <v>45755</v>
      </c>
      <c r="C71" s="22" t="s">
        <v>128</v>
      </c>
      <c r="D71" s="23">
        <v>52366993</v>
      </c>
      <c r="E71" s="22" t="s">
        <v>129</v>
      </c>
      <c r="F71" s="24" t="s">
        <v>86</v>
      </c>
      <c r="G71" s="25" t="s">
        <v>347</v>
      </c>
      <c r="H71" s="55" t="s">
        <v>881</v>
      </c>
      <c r="I71" s="22" t="s">
        <v>89</v>
      </c>
      <c r="J71" s="44" t="s">
        <v>89</v>
      </c>
      <c r="K71" s="27" t="s">
        <v>882</v>
      </c>
      <c r="L71" s="28" t="s">
        <v>883</v>
      </c>
      <c r="M71" s="28" t="s">
        <v>92</v>
      </c>
      <c r="N71" s="29" t="s">
        <v>93</v>
      </c>
      <c r="O71" s="30">
        <v>80111600</v>
      </c>
      <c r="P71" s="31">
        <v>20384000</v>
      </c>
      <c r="Q71" s="56" t="s">
        <v>884</v>
      </c>
      <c r="R71" s="56" t="s">
        <v>885</v>
      </c>
      <c r="S71" s="44" t="s">
        <v>303</v>
      </c>
      <c r="T71" s="54">
        <v>45755</v>
      </c>
      <c r="U71" s="35" t="s">
        <v>353</v>
      </c>
      <c r="V71" s="36" t="s">
        <v>354</v>
      </c>
      <c r="W71" s="37" t="s">
        <v>355</v>
      </c>
      <c r="X71" s="37">
        <v>45958</v>
      </c>
      <c r="Y71" s="38">
        <v>800141645</v>
      </c>
      <c r="Z71" s="38">
        <v>7</v>
      </c>
      <c r="AA71" s="29" t="s">
        <v>99</v>
      </c>
      <c r="AB71" s="29" t="s">
        <v>100</v>
      </c>
      <c r="AC71" s="57" t="s">
        <v>886</v>
      </c>
      <c r="AD71" s="57">
        <v>0</v>
      </c>
      <c r="AE71" s="35" t="s">
        <v>93</v>
      </c>
      <c r="AF71" s="57" t="s">
        <v>886</v>
      </c>
      <c r="AG71" s="40" t="s">
        <v>93</v>
      </c>
      <c r="AH71" s="44" t="s">
        <v>887</v>
      </c>
      <c r="AI71" s="44" t="s">
        <v>887</v>
      </c>
      <c r="AJ71" s="78" t="s">
        <v>888</v>
      </c>
      <c r="AK71" s="40" t="s">
        <v>93</v>
      </c>
      <c r="AL71" s="40" t="s">
        <v>93</v>
      </c>
      <c r="AM71" s="40" t="s">
        <v>93</v>
      </c>
      <c r="AN71" s="40" t="s">
        <v>93</v>
      </c>
      <c r="AO71" s="40" t="s">
        <v>93</v>
      </c>
      <c r="AP71" s="40" t="s">
        <v>105</v>
      </c>
      <c r="AQ71" s="22" t="s">
        <v>106</v>
      </c>
      <c r="AR71" s="54">
        <v>45755</v>
      </c>
      <c r="AS71" s="44" t="s">
        <v>107</v>
      </c>
      <c r="AT71" s="30" t="s">
        <v>889</v>
      </c>
      <c r="AU71" s="45" t="s">
        <v>109</v>
      </c>
      <c r="AV71" s="29" t="s">
        <v>93</v>
      </c>
      <c r="AW71" s="29" t="s">
        <v>93</v>
      </c>
      <c r="AX71" s="29" t="s">
        <v>93</v>
      </c>
      <c r="AY71" s="29" t="s">
        <v>93</v>
      </c>
      <c r="AZ71" s="29" t="s">
        <v>93</v>
      </c>
      <c r="BA71" s="29" t="s">
        <v>93</v>
      </c>
      <c r="BB71" s="29" t="s">
        <v>100</v>
      </c>
      <c r="BC71" s="57">
        <v>52234812</v>
      </c>
      <c r="BD71" s="29" t="s">
        <v>93</v>
      </c>
      <c r="BE71" s="29" t="s">
        <v>93</v>
      </c>
      <c r="BF71" s="29" t="s">
        <v>93</v>
      </c>
      <c r="BG71" s="28" t="s">
        <v>360</v>
      </c>
      <c r="BH71" s="47">
        <v>45755</v>
      </c>
      <c r="BI71" s="32">
        <v>6016510420</v>
      </c>
      <c r="BJ71" s="48" t="s">
        <v>361</v>
      </c>
      <c r="BK71" s="35">
        <f>BY71-BX71</f>
        <v>175</v>
      </c>
      <c r="BL71" s="49">
        <v>0</v>
      </c>
      <c r="BM71" s="49">
        <v>0</v>
      </c>
      <c r="BN71" s="49">
        <v>0</v>
      </c>
      <c r="BO71" s="37"/>
      <c r="BP71" s="49">
        <v>0</v>
      </c>
      <c r="BQ71" s="37"/>
      <c r="BR71" s="49">
        <f>BN71+BP71</f>
        <v>0</v>
      </c>
      <c r="BS71" s="50">
        <v>0</v>
      </c>
      <c r="BT71" s="49">
        <f>P71+BR71-BS71</f>
        <v>20384000</v>
      </c>
      <c r="BU71" s="101">
        <v>2912000</v>
      </c>
      <c r="BV71" s="101">
        <f>BT71-BU71</f>
        <v>17472000</v>
      </c>
      <c r="BW71" s="40" t="s">
        <v>112</v>
      </c>
      <c r="BX71" s="47">
        <v>45755</v>
      </c>
      <c r="BY71" s="47">
        <v>45930</v>
      </c>
      <c r="BZ71" s="47">
        <f>+BY71+120</f>
        <v>46050</v>
      </c>
      <c r="CA71" s="56">
        <f ca="1">TODAY()-BX71</f>
        <v>86</v>
      </c>
      <c r="CB71" s="54">
        <f>BY71+120</f>
        <v>46050</v>
      </c>
      <c r="CC71" s="52">
        <f ca="1">CA71/BK71</f>
        <v>0.49142857142857144</v>
      </c>
      <c r="CD71" s="52">
        <f ca="1">CA71/BK71</f>
        <v>0.49142857142857144</v>
      </c>
      <c r="CE71" s="52">
        <f>+BU71/BT71</f>
        <v>0.14285714285714285</v>
      </c>
      <c r="CF71" s="52">
        <f>+BU71/BT71</f>
        <v>0.14285714285714285</v>
      </c>
    </row>
    <row r="72" spans="1:84" s="87" customFormat="1" ht="15" customHeight="1" x14ac:dyDescent="0.25">
      <c r="A72" s="20" t="s">
        <v>890</v>
      </c>
      <c r="B72" s="21">
        <v>45755</v>
      </c>
      <c r="C72" s="22" t="s">
        <v>128</v>
      </c>
      <c r="D72" s="23">
        <v>52366993</v>
      </c>
      <c r="E72" s="22" t="s">
        <v>129</v>
      </c>
      <c r="F72" s="24" t="s">
        <v>86</v>
      </c>
      <c r="G72" s="25" t="s">
        <v>347</v>
      </c>
      <c r="H72" s="55" t="s">
        <v>891</v>
      </c>
      <c r="I72" s="22" t="s">
        <v>89</v>
      </c>
      <c r="J72" s="44" t="s">
        <v>89</v>
      </c>
      <c r="K72" s="27" t="s">
        <v>892</v>
      </c>
      <c r="L72" s="28" t="s">
        <v>893</v>
      </c>
      <c r="M72" s="28" t="s">
        <v>92</v>
      </c>
      <c r="N72" s="29" t="s">
        <v>93</v>
      </c>
      <c r="O72" s="30">
        <v>80111600</v>
      </c>
      <c r="P72" s="31">
        <v>33696000</v>
      </c>
      <c r="Q72" s="56" t="s">
        <v>894</v>
      </c>
      <c r="R72" s="56" t="s">
        <v>895</v>
      </c>
      <c r="S72" s="44" t="s">
        <v>303</v>
      </c>
      <c r="T72" s="54">
        <v>45755</v>
      </c>
      <c r="U72" s="35" t="s">
        <v>353</v>
      </c>
      <c r="V72" s="36" t="s">
        <v>354</v>
      </c>
      <c r="W72" s="37" t="s">
        <v>355</v>
      </c>
      <c r="X72" s="37">
        <v>45958</v>
      </c>
      <c r="Y72" s="38">
        <v>800141645</v>
      </c>
      <c r="Z72" s="38">
        <v>7</v>
      </c>
      <c r="AA72" s="29" t="s">
        <v>99</v>
      </c>
      <c r="AB72" s="29" t="s">
        <v>100</v>
      </c>
      <c r="AC72" s="57" t="s">
        <v>896</v>
      </c>
      <c r="AD72" s="57">
        <v>0</v>
      </c>
      <c r="AE72" s="35" t="s">
        <v>93</v>
      </c>
      <c r="AF72" s="57" t="s">
        <v>896</v>
      </c>
      <c r="AG72" s="40" t="s">
        <v>93</v>
      </c>
      <c r="AH72" s="44" t="s">
        <v>897</v>
      </c>
      <c r="AI72" s="44" t="s">
        <v>897</v>
      </c>
      <c r="AJ72" s="78" t="s">
        <v>898</v>
      </c>
      <c r="AK72" s="40" t="s">
        <v>93</v>
      </c>
      <c r="AL72" s="40" t="s">
        <v>93</v>
      </c>
      <c r="AM72" s="40" t="s">
        <v>93</v>
      </c>
      <c r="AN72" s="40" t="s">
        <v>93</v>
      </c>
      <c r="AO72" s="40" t="s">
        <v>93</v>
      </c>
      <c r="AP72" s="40" t="s">
        <v>105</v>
      </c>
      <c r="AQ72" s="22" t="s">
        <v>106</v>
      </c>
      <c r="AR72" s="54">
        <v>45755</v>
      </c>
      <c r="AS72" s="44" t="s">
        <v>107</v>
      </c>
      <c r="AT72" s="30" t="s">
        <v>899</v>
      </c>
      <c r="AU72" s="45" t="s">
        <v>109</v>
      </c>
      <c r="AV72" s="29" t="s">
        <v>93</v>
      </c>
      <c r="AW72" s="29" t="s">
        <v>93</v>
      </c>
      <c r="AX72" s="29" t="s">
        <v>93</v>
      </c>
      <c r="AY72" s="29" t="s">
        <v>93</v>
      </c>
      <c r="AZ72" s="29" t="s">
        <v>93</v>
      </c>
      <c r="BA72" s="29" t="s">
        <v>93</v>
      </c>
      <c r="BB72" s="29" t="s">
        <v>100</v>
      </c>
      <c r="BC72" s="57">
        <v>80768454</v>
      </c>
      <c r="BD72" s="29" t="s">
        <v>93</v>
      </c>
      <c r="BE72" s="29" t="s">
        <v>93</v>
      </c>
      <c r="BF72" s="29" t="s">
        <v>93</v>
      </c>
      <c r="BG72" s="28" t="s">
        <v>817</v>
      </c>
      <c r="BH72" s="47">
        <v>45755</v>
      </c>
      <c r="BI72" s="32">
        <v>6016510420</v>
      </c>
      <c r="BJ72" s="48" t="s">
        <v>818</v>
      </c>
      <c r="BK72" s="35">
        <f>BY72-BX72</f>
        <v>175</v>
      </c>
      <c r="BL72" s="49">
        <v>0</v>
      </c>
      <c r="BM72" s="49">
        <v>0</v>
      </c>
      <c r="BN72" s="49">
        <v>0</v>
      </c>
      <c r="BO72" s="37"/>
      <c r="BP72" s="49">
        <v>0</v>
      </c>
      <c r="BQ72" s="37"/>
      <c r="BR72" s="49">
        <f>BN72+BP72</f>
        <v>0</v>
      </c>
      <c r="BS72" s="50">
        <v>0</v>
      </c>
      <c r="BT72" s="49">
        <f>P72+BR72-BS72</f>
        <v>33696000</v>
      </c>
      <c r="BU72" s="101">
        <v>5616000</v>
      </c>
      <c r="BV72" s="101">
        <f>BT72-BU72</f>
        <v>28080000</v>
      </c>
      <c r="BW72" s="40" t="s">
        <v>112</v>
      </c>
      <c r="BX72" s="47">
        <v>45755</v>
      </c>
      <c r="BY72" s="47">
        <v>45930</v>
      </c>
      <c r="BZ72" s="47">
        <f>+BY72+120</f>
        <v>46050</v>
      </c>
      <c r="CA72" s="56">
        <f ca="1">TODAY()-BX72</f>
        <v>86</v>
      </c>
      <c r="CB72" s="54">
        <f>BY72+120</f>
        <v>46050</v>
      </c>
      <c r="CC72" s="52">
        <f ca="1">CA72/BK72</f>
        <v>0.49142857142857144</v>
      </c>
      <c r="CD72" s="52">
        <f ca="1">CA72/BK72</f>
        <v>0.49142857142857144</v>
      </c>
      <c r="CE72" s="52">
        <f>+BU72/BT72</f>
        <v>0.16666666666666666</v>
      </c>
      <c r="CF72" s="52">
        <f>+BU72/BT72</f>
        <v>0.16666666666666666</v>
      </c>
    </row>
    <row r="73" spans="1:84" s="87" customFormat="1" ht="15" customHeight="1" x14ac:dyDescent="0.25">
      <c r="A73" s="20" t="s">
        <v>900</v>
      </c>
      <c r="B73" s="21">
        <v>45755</v>
      </c>
      <c r="C73" s="22" t="s">
        <v>128</v>
      </c>
      <c r="D73" s="23">
        <v>52366993</v>
      </c>
      <c r="E73" s="22" t="s">
        <v>129</v>
      </c>
      <c r="F73" s="24" t="s">
        <v>86</v>
      </c>
      <c r="G73" s="25" t="s">
        <v>347</v>
      </c>
      <c r="H73" s="55" t="s">
        <v>901</v>
      </c>
      <c r="I73" s="22" t="s">
        <v>89</v>
      </c>
      <c r="J73" s="44" t="s">
        <v>89</v>
      </c>
      <c r="K73" s="27" t="s">
        <v>902</v>
      </c>
      <c r="L73" s="28" t="s">
        <v>903</v>
      </c>
      <c r="M73" s="28" t="s">
        <v>92</v>
      </c>
      <c r="N73" s="29" t="s">
        <v>93</v>
      </c>
      <c r="O73" s="30">
        <v>80111600</v>
      </c>
      <c r="P73" s="31">
        <v>39312000</v>
      </c>
      <c r="Q73" s="56" t="s">
        <v>904</v>
      </c>
      <c r="R73" s="56" t="s">
        <v>905</v>
      </c>
      <c r="S73" s="44" t="s">
        <v>303</v>
      </c>
      <c r="T73" s="54">
        <v>45755</v>
      </c>
      <c r="U73" s="35" t="s">
        <v>353</v>
      </c>
      <c r="V73" s="36" t="s">
        <v>354</v>
      </c>
      <c r="W73" s="37" t="s">
        <v>355</v>
      </c>
      <c r="X73" s="37">
        <v>45958</v>
      </c>
      <c r="Y73" s="38">
        <v>800141645</v>
      </c>
      <c r="Z73" s="38">
        <v>7</v>
      </c>
      <c r="AA73" s="29" t="s">
        <v>99</v>
      </c>
      <c r="AB73" s="29" t="s">
        <v>100</v>
      </c>
      <c r="AC73" s="57" t="s">
        <v>906</v>
      </c>
      <c r="AD73" s="57">
        <v>0</v>
      </c>
      <c r="AE73" s="35" t="s">
        <v>93</v>
      </c>
      <c r="AF73" s="57" t="s">
        <v>906</v>
      </c>
      <c r="AG73" s="40" t="s">
        <v>93</v>
      </c>
      <c r="AH73" s="44" t="s">
        <v>907</v>
      </c>
      <c r="AI73" s="44" t="s">
        <v>907</v>
      </c>
      <c r="AJ73" s="78" t="s">
        <v>908</v>
      </c>
      <c r="AK73" s="40" t="s">
        <v>93</v>
      </c>
      <c r="AL73" s="40" t="s">
        <v>93</v>
      </c>
      <c r="AM73" s="40" t="s">
        <v>93</v>
      </c>
      <c r="AN73" s="40" t="s">
        <v>93</v>
      </c>
      <c r="AO73" s="40" t="s">
        <v>93</v>
      </c>
      <c r="AP73" s="40" t="s">
        <v>105</v>
      </c>
      <c r="AQ73" s="22" t="s">
        <v>106</v>
      </c>
      <c r="AR73" s="54">
        <v>45755</v>
      </c>
      <c r="AS73" s="44" t="s">
        <v>107</v>
      </c>
      <c r="AT73" s="30" t="s">
        <v>909</v>
      </c>
      <c r="AU73" s="45" t="s">
        <v>109</v>
      </c>
      <c r="AV73" s="29" t="s">
        <v>93</v>
      </c>
      <c r="AW73" s="29" t="s">
        <v>93</v>
      </c>
      <c r="AX73" s="29" t="s">
        <v>93</v>
      </c>
      <c r="AY73" s="29" t="s">
        <v>93</v>
      </c>
      <c r="AZ73" s="29" t="s">
        <v>93</v>
      </c>
      <c r="BA73" s="29" t="s">
        <v>93</v>
      </c>
      <c r="BB73" s="29" t="s">
        <v>100</v>
      </c>
      <c r="BC73" s="57">
        <v>1111452837</v>
      </c>
      <c r="BD73" s="29" t="s">
        <v>93</v>
      </c>
      <c r="BE73" s="29" t="s">
        <v>93</v>
      </c>
      <c r="BF73" s="29" t="s">
        <v>93</v>
      </c>
      <c r="BG73" s="28" t="s">
        <v>381</v>
      </c>
      <c r="BH73" s="47">
        <v>45755</v>
      </c>
      <c r="BI73" s="32">
        <v>6016510420</v>
      </c>
      <c r="BJ73" s="48" t="s">
        <v>382</v>
      </c>
      <c r="BK73" s="35">
        <f>BY73-BX73</f>
        <v>175</v>
      </c>
      <c r="BL73" s="49">
        <v>0</v>
      </c>
      <c r="BM73" s="49">
        <v>0</v>
      </c>
      <c r="BN73" s="49">
        <v>0</v>
      </c>
      <c r="BO73" s="37"/>
      <c r="BP73" s="49">
        <v>0</v>
      </c>
      <c r="BQ73" s="37"/>
      <c r="BR73" s="49">
        <f>BN73+BP73</f>
        <v>0</v>
      </c>
      <c r="BS73" s="50">
        <v>0</v>
      </c>
      <c r="BT73" s="49">
        <f>P73+BR73-BS73</f>
        <v>39312000</v>
      </c>
      <c r="BU73" s="101">
        <v>5616000</v>
      </c>
      <c r="BV73" s="101">
        <f>BT73-BU73</f>
        <v>33696000</v>
      </c>
      <c r="BW73" s="40" t="s">
        <v>112</v>
      </c>
      <c r="BX73" s="47">
        <v>45755</v>
      </c>
      <c r="BY73" s="47">
        <v>45930</v>
      </c>
      <c r="BZ73" s="47">
        <f>+BY73+120</f>
        <v>46050</v>
      </c>
      <c r="CA73" s="56">
        <f ca="1">TODAY()-BX73</f>
        <v>86</v>
      </c>
      <c r="CB73" s="54">
        <f>BY73+120</f>
        <v>46050</v>
      </c>
      <c r="CC73" s="52">
        <f ca="1">CA73/BK73</f>
        <v>0.49142857142857144</v>
      </c>
      <c r="CD73" s="52">
        <f ca="1">CA73/BK73</f>
        <v>0.49142857142857144</v>
      </c>
      <c r="CE73" s="52">
        <f>+BU73/BT73</f>
        <v>0.14285714285714285</v>
      </c>
      <c r="CF73" s="52">
        <f>+BU73/BT73</f>
        <v>0.14285714285714285</v>
      </c>
    </row>
    <row r="74" spans="1:84" s="87" customFormat="1" ht="15" customHeight="1" x14ac:dyDescent="0.25">
      <c r="A74" s="20" t="s">
        <v>910</v>
      </c>
      <c r="B74" s="21">
        <v>45755</v>
      </c>
      <c r="C74" s="22" t="s">
        <v>128</v>
      </c>
      <c r="D74" s="23">
        <v>52366993</v>
      </c>
      <c r="E74" s="22" t="s">
        <v>129</v>
      </c>
      <c r="F74" s="24" t="s">
        <v>86</v>
      </c>
      <c r="G74" s="25" t="s">
        <v>347</v>
      </c>
      <c r="H74" s="55" t="s">
        <v>911</v>
      </c>
      <c r="I74" s="22" t="s">
        <v>89</v>
      </c>
      <c r="J74" s="44" t="s">
        <v>89</v>
      </c>
      <c r="K74" s="27" t="s">
        <v>912</v>
      </c>
      <c r="L74" s="28" t="s">
        <v>913</v>
      </c>
      <c r="M74" s="28" t="s">
        <v>92</v>
      </c>
      <c r="N74" s="29" t="s">
        <v>93</v>
      </c>
      <c r="O74" s="30">
        <v>80111600</v>
      </c>
      <c r="P74" s="31">
        <v>20384000</v>
      </c>
      <c r="Q74" s="56" t="s">
        <v>914</v>
      </c>
      <c r="R74" s="56" t="s">
        <v>915</v>
      </c>
      <c r="S74" s="44" t="s">
        <v>303</v>
      </c>
      <c r="T74" s="54">
        <v>45756</v>
      </c>
      <c r="U74" s="35" t="s">
        <v>353</v>
      </c>
      <c r="V74" s="36" t="s">
        <v>354</v>
      </c>
      <c r="W74" s="37" t="s">
        <v>355</v>
      </c>
      <c r="X74" s="37">
        <v>45958</v>
      </c>
      <c r="Y74" s="38">
        <v>800141645</v>
      </c>
      <c r="Z74" s="38">
        <v>7</v>
      </c>
      <c r="AA74" s="29" t="s">
        <v>99</v>
      </c>
      <c r="AB74" s="29" t="s">
        <v>100</v>
      </c>
      <c r="AC74" s="57" t="s">
        <v>916</v>
      </c>
      <c r="AD74" s="57">
        <v>0</v>
      </c>
      <c r="AE74" s="35" t="s">
        <v>93</v>
      </c>
      <c r="AF74" s="57" t="s">
        <v>916</v>
      </c>
      <c r="AG74" s="40" t="s">
        <v>93</v>
      </c>
      <c r="AH74" s="44" t="s">
        <v>917</v>
      </c>
      <c r="AI74" s="44" t="s">
        <v>917</v>
      </c>
      <c r="AJ74" s="78" t="s">
        <v>918</v>
      </c>
      <c r="AK74" s="40" t="s">
        <v>93</v>
      </c>
      <c r="AL74" s="40" t="s">
        <v>93</v>
      </c>
      <c r="AM74" s="40" t="s">
        <v>93</v>
      </c>
      <c r="AN74" s="40" t="s">
        <v>93</v>
      </c>
      <c r="AO74" s="40" t="s">
        <v>93</v>
      </c>
      <c r="AP74" s="40" t="s">
        <v>105</v>
      </c>
      <c r="AQ74" s="22" t="s">
        <v>106</v>
      </c>
      <c r="AR74" s="54">
        <v>45757</v>
      </c>
      <c r="AS74" s="44" t="s">
        <v>107</v>
      </c>
      <c r="AT74" s="30" t="s">
        <v>919</v>
      </c>
      <c r="AU74" s="45" t="s">
        <v>109</v>
      </c>
      <c r="AV74" s="29" t="s">
        <v>93</v>
      </c>
      <c r="AW74" s="29" t="s">
        <v>93</v>
      </c>
      <c r="AX74" s="29" t="s">
        <v>93</v>
      </c>
      <c r="AY74" s="29" t="s">
        <v>93</v>
      </c>
      <c r="AZ74" s="29" t="s">
        <v>93</v>
      </c>
      <c r="BA74" s="29" t="s">
        <v>93</v>
      </c>
      <c r="BB74" s="29" t="s">
        <v>100</v>
      </c>
      <c r="BC74" s="57">
        <v>1111452837</v>
      </c>
      <c r="BD74" s="29" t="s">
        <v>93</v>
      </c>
      <c r="BE74" s="29" t="s">
        <v>93</v>
      </c>
      <c r="BF74" s="29" t="s">
        <v>93</v>
      </c>
      <c r="BG74" s="28" t="s">
        <v>381</v>
      </c>
      <c r="BH74" s="47">
        <v>45757</v>
      </c>
      <c r="BI74" s="32">
        <v>6016510420</v>
      </c>
      <c r="BJ74" s="48" t="s">
        <v>382</v>
      </c>
      <c r="BK74" s="35">
        <f>BY74-BX74</f>
        <v>175</v>
      </c>
      <c r="BL74" s="49">
        <v>0</v>
      </c>
      <c r="BM74" s="49">
        <v>0</v>
      </c>
      <c r="BN74" s="49">
        <v>0</v>
      </c>
      <c r="BO74" s="37"/>
      <c r="BP74" s="49">
        <v>0</v>
      </c>
      <c r="BQ74" s="37"/>
      <c r="BR74" s="49">
        <f>BN74+BP74</f>
        <v>0</v>
      </c>
      <c r="BS74" s="50">
        <v>0</v>
      </c>
      <c r="BT74" s="49">
        <f>P74+BR74-BS74</f>
        <v>20384000</v>
      </c>
      <c r="BU74" s="101">
        <v>2912000</v>
      </c>
      <c r="BV74" s="101">
        <f>BT74-BU74</f>
        <v>17472000</v>
      </c>
      <c r="BW74" s="40" t="s">
        <v>112</v>
      </c>
      <c r="BX74" s="47">
        <v>45755</v>
      </c>
      <c r="BY74" s="47">
        <v>45930</v>
      </c>
      <c r="BZ74" s="47">
        <f>+BY74+120</f>
        <v>46050</v>
      </c>
      <c r="CA74" s="56">
        <f ca="1">TODAY()-BX74</f>
        <v>86</v>
      </c>
      <c r="CB74" s="54">
        <f>BY74+120</f>
        <v>46050</v>
      </c>
      <c r="CC74" s="52">
        <f ca="1">CA74/BK74</f>
        <v>0.49142857142857144</v>
      </c>
      <c r="CD74" s="52">
        <f ca="1">CA74/BK74</f>
        <v>0.49142857142857144</v>
      </c>
      <c r="CE74" s="52">
        <f>+BU74/BT74</f>
        <v>0.14285714285714285</v>
      </c>
      <c r="CF74" s="52">
        <f>+BU74/BT74</f>
        <v>0.14285714285714285</v>
      </c>
    </row>
    <row r="75" spans="1:84" s="87" customFormat="1" ht="15" customHeight="1" x14ac:dyDescent="0.25">
      <c r="A75" s="20" t="s">
        <v>920</v>
      </c>
      <c r="B75" s="21">
        <v>45755</v>
      </c>
      <c r="C75" s="22" t="s">
        <v>128</v>
      </c>
      <c r="D75" s="23">
        <v>52366993</v>
      </c>
      <c r="E75" s="22" t="s">
        <v>129</v>
      </c>
      <c r="F75" s="24" t="s">
        <v>86</v>
      </c>
      <c r="G75" s="55" t="s">
        <v>158</v>
      </c>
      <c r="H75" s="55" t="s">
        <v>921</v>
      </c>
      <c r="I75" s="22" t="s">
        <v>922</v>
      </c>
      <c r="J75" s="44" t="s">
        <v>922</v>
      </c>
      <c r="K75" s="27" t="s">
        <v>923</v>
      </c>
      <c r="L75" s="88" t="s">
        <v>924</v>
      </c>
      <c r="M75" s="28" t="s">
        <v>518</v>
      </c>
      <c r="N75" s="29" t="s">
        <v>925</v>
      </c>
      <c r="O75" s="30">
        <v>80101500</v>
      </c>
      <c r="P75" s="31">
        <v>2055000000</v>
      </c>
      <c r="Q75" s="56" t="s">
        <v>926</v>
      </c>
      <c r="R75" s="56" t="s">
        <v>927</v>
      </c>
      <c r="S75" s="44" t="s">
        <v>96</v>
      </c>
      <c r="T75" s="54">
        <v>45755</v>
      </c>
      <c r="U75" s="35" t="s">
        <v>97</v>
      </c>
      <c r="V75" s="36" t="s">
        <v>98</v>
      </c>
      <c r="W75" s="37" t="s">
        <v>93</v>
      </c>
      <c r="X75" s="37" t="s">
        <v>93</v>
      </c>
      <c r="Y75" s="38">
        <v>899999162</v>
      </c>
      <c r="Z75" s="38">
        <v>4</v>
      </c>
      <c r="AA75" s="61" t="s">
        <v>337</v>
      </c>
      <c r="AB75" s="83" t="s">
        <v>338</v>
      </c>
      <c r="AC75" s="57">
        <v>0</v>
      </c>
      <c r="AD75" s="57" t="s">
        <v>928</v>
      </c>
      <c r="AE75" s="56">
        <v>6</v>
      </c>
      <c r="AF75" s="57" t="s">
        <v>929</v>
      </c>
      <c r="AG75" s="40" t="s">
        <v>93</v>
      </c>
      <c r="AH75" s="44" t="s">
        <v>930</v>
      </c>
      <c r="AI75" s="44" t="s">
        <v>931</v>
      </c>
      <c r="AJ75" s="78" t="s">
        <v>932</v>
      </c>
      <c r="AK75" s="40" t="s">
        <v>93</v>
      </c>
      <c r="AL75" s="40" t="s">
        <v>93</v>
      </c>
      <c r="AM75" s="40" t="s">
        <v>93</v>
      </c>
      <c r="AN75" s="40" t="s">
        <v>93</v>
      </c>
      <c r="AO75" s="40" t="s">
        <v>93</v>
      </c>
      <c r="AP75" s="40" t="s">
        <v>105</v>
      </c>
      <c r="AQ75" s="22" t="s">
        <v>106</v>
      </c>
      <c r="AR75" s="54">
        <v>45756</v>
      </c>
      <c r="AS75" s="44" t="s">
        <v>107</v>
      </c>
      <c r="AT75" s="30" t="s">
        <v>933</v>
      </c>
      <c r="AU75" s="45" t="s">
        <v>109</v>
      </c>
      <c r="AV75" s="29" t="s">
        <v>93</v>
      </c>
      <c r="AW75" s="29" t="s">
        <v>93</v>
      </c>
      <c r="AX75" s="29" t="s">
        <v>93</v>
      </c>
      <c r="AY75" s="29" t="s">
        <v>93</v>
      </c>
      <c r="AZ75" s="29" t="s">
        <v>93</v>
      </c>
      <c r="BA75" s="29" t="s">
        <v>93</v>
      </c>
      <c r="BB75" s="29" t="s">
        <v>100</v>
      </c>
      <c r="BC75" s="57">
        <v>51986664</v>
      </c>
      <c r="BD75" s="29" t="s">
        <v>93</v>
      </c>
      <c r="BE75" s="29" t="s">
        <v>93</v>
      </c>
      <c r="BF75" s="29" t="s">
        <v>93</v>
      </c>
      <c r="BG75" s="28" t="s">
        <v>934</v>
      </c>
      <c r="BH75" s="47">
        <v>45757</v>
      </c>
      <c r="BI75" s="32">
        <v>6016510420</v>
      </c>
      <c r="BJ75" s="48" t="s">
        <v>935</v>
      </c>
      <c r="BK75" s="35">
        <f t="shared" ref="BK75:BK87" si="8">BY75-BX75</f>
        <v>262</v>
      </c>
      <c r="BL75" s="49">
        <v>0</v>
      </c>
      <c r="BM75" s="49">
        <v>0</v>
      </c>
      <c r="BN75" s="49">
        <v>0</v>
      </c>
      <c r="BO75" s="37"/>
      <c r="BP75" s="49">
        <v>0</v>
      </c>
      <c r="BQ75" s="37"/>
      <c r="BR75" s="49">
        <f t="shared" ref="BR75:BR87" si="9">BN75+BP75</f>
        <v>0</v>
      </c>
      <c r="BS75" s="50">
        <v>0</v>
      </c>
      <c r="BT75" s="49">
        <f>P75+BR75-BS75</f>
        <v>2055000000</v>
      </c>
      <c r="BU75" s="101">
        <v>0</v>
      </c>
      <c r="BV75" s="101">
        <f t="shared" ref="BV75:BV113" si="10">BT75-BU75</f>
        <v>2055000000</v>
      </c>
      <c r="BW75" s="40" t="s">
        <v>112</v>
      </c>
      <c r="BX75" s="47">
        <v>45755</v>
      </c>
      <c r="BY75" s="47">
        <v>46017</v>
      </c>
      <c r="BZ75" s="47">
        <f t="shared" si="6"/>
        <v>46137</v>
      </c>
      <c r="CA75" s="56">
        <f t="shared" ref="CA75:CA113" ca="1" si="11">TODAY()-BX75</f>
        <v>86</v>
      </c>
      <c r="CB75" s="54">
        <f t="shared" si="7"/>
        <v>46137</v>
      </c>
      <c r="CC75" s="52">
        <f ca="1">CA75/BK75</f>
        <v>0.3282442748091603</v>
      </c>
      <c r="CD75" s="52">
        <f ca="1">CA75/BK75</f>
        <v>0.3282442748091603</v>
      </c>
      <c r="CE75" s="52">
        <f>+BU75/BT75</f>
        <v>0</v>
      </c>
      <c r="CF75" s="52">
        <f>+BU75/BT75</f>
        <v>0</v>
      </c>
    </row>
    <row r="76" spans="1:84" ht="15" customHeight="1" x14ac:dyDescent="0.25">
      <c r="A76" s="20" t="s">
        <v>936</v>
      </c>
      <c r="B76" s="21">
        <v>45757</v>
      </c>
      <c r="C76" s="22" t="s">
        <v>84</v>
      </c>
      <c r="D76" s="23">
        <v>53008375</v>
      </c>
      <c r="E76" s="22" t="s">
        <v>85</v>
      </c>
      <c r="F76" s="24" t="s">
        <v>86</v>
      </c>
      <c r="G76" s="28" t="s">
        <v>629</v>
      </c>
      <c r="H76" s="55" t="s">
        <v>937</v>
      </c>
      <c r="I76" s="22" t="s">
        <v>533</v>
      </c>
      <c r="J76" s="28" t="s">
        <v>533</v>
      </c>
      <c r="K76" s="27" t="s">
        <v>938</v>
      </c>
      <c r="L76" s="89" t="s">
        <v>939</v>
      </c>
      <c r="M76" s="22" t="s">
        <v>736</v>
      </c>
      <c r="N76" s="29" t="s">
        <v>93</v>
      </c>
      <c r="O76" s="30">
        <v>23152900</v>
      </c>
      <c r="P76" s="31">
        <v>19040000</v>
      </c>
      <c r="Q76" s="56" t="s">
        <v>940</v>
      </c>
      <c r="R76" s="56" t="s">
        <v>941</v>
      </c>
      <c r="S76" s="44" t="s">
        <v>942</v>
      </c>
      <c r="T76" s="54" t="s">
        <v>943</v>
      </c>
      <c r="U76" s="35" t="s">
        <v>97</v>
      </c>
      <c r="V76" s="36" t="s">
        <v>98</v>
      </c>
      <c r="W76" s="37" t="s">
        <v>93</v>
      </c>
      <c r="X76" s="37" t="s">
        <v>93</v>
      </c>
      <c r="Y76" s="38">
        <v>899999162</v>
      </c>
      <c r="Z76" s="38">
        <v>4</v>
      </c>
      <c r="AA76" s="61" t="s">
        <v>337</v>
      </c>
      <c r="AB76" s="83" t="s">
        <v>338</v>
      </c>
      <c r="AC76" s="57">
        <v>0</v>
      </c>
      <c r="AD76" s="57" t="s">
        <v>944</v>
      </c>
      <c r="AE76" s="56">
        <v>4</v>
      </c>
      <c r="AF76" s="57" t="s">
        <v>945</v>
      </c>
      <c r="AG76" s="40" t="s">
        <v>93</v>
      </c>
      <c r="AH76" s="44" t="s">
        <v>946</v>
      </c>
      <c r="AI76" s="44" t="s">
        <v>947</v>
      </c>
      <c r="AJ76" s="78" t="s">
        <v>948</v>
      </c>
      <c r="AK76" s="40" t="s">
        <v>93</v>
      </c>
      <c r="AL76" s="40" t="s">
        <v>93</v>
      </c>
      <c r="AM76" s="40" t="s">
        <v>93</v>
      </c>
      <c r="AN76" s="40" t="s">
        <v>93</v>
      </c>
      <c r="AO76" s="40" t="s">
        <v>93</v>
      </c>
      <c r="AP76" s="40" t="s">
        <v>105</v>
      </c>
      <c r="AQ76" s="22" t="s">
        <v>106</v>
      </c>
      <c r="AR76" s="54">
        <v>45758</v>
      </c>
      <c r="AS76" s="44" t="s">
        <v>140</v>
      </c>
      <c r="AT76" s="30" t="s">
        <v>949</v>
      </c>
      <c r="AU76" s="45" t="s">
        <v>109</v>
      </c>
      <c r="AV76" s="29" t="s">
        <v>93</v>
      </c>
      <c r="AW76" s="29" t="s">
        <v>93</v>
      </c>
      <c r="AX76" s="29" t="s">
        <v>93</v>
      </c>
      <c r="AY76" s="29" t="s">
        <v>93</v>
      </c>
      <c r="AZ76" s="29" t="s">
        <v>93</v>
      </c>
      <c r="BA76" s="29" t="s">
        <v>93</v>
      </c>
      <c r="BB76" s="29" t="s">
        <v>100</v>
      </c>
      <c r="BC76" s="57">
        <v>1026250813</v>
      </c>
      <c r="BD76" s="29" t="s">
        <v>93</v>
      </c>
      <c r="BE76" s="29" t="s">
        <v>93</v>
      </c>
      <c r="BF76" s="29" t="s">
        <v>93</v>
      </c>
      <c r="BG76" s="28" t="s">
        <v>643</v>
      </c>
      <c r="BH76" s="47">
        <v>45758</v>
      </c>
      <c r="BI76" s="32">
        <v>6016510420</v>
      </c>
      <c r="BJ76" s="48" t="s">
        <v>644</v>
      </c>
      <c r="BK76" s="35">
        <f t="shared" si="8"/>
        <v>20</v>
      </c>
      <c r="BL76" s="49">
        <v>0</v>
      </c>
      <c r="BM76" s="49">
        <v>0</v>
      </c>
      <c r="BN76" s="49">
        <v>0</v>
      </c>
      <c r="BO76" s="37"/>
      <c r="BP76" s="49">
        <v>0</v>
      </c>
      <c r="BQ76" s="37"/>
      <c r="BR76" s="49">
        <f t="shared" si="9"/>
        <v>0</v>
      </c>
      <c r="BS76" s="50">
        <v>0</v>
      </c>
      <c r="BT76" s="49">
        <f>P76+BR76-BS76</f>
        <v>19040000</v>
      </c>
      <c r="BU76" s="101">
        <v>19040000</v>
      </c>
      <c r="BV76" s="101">
        <f t="shared" si="10"/>
        <v>0</v>
      </c>
      <c r="BW76" s="40" t="s">
        <v>112</v>
      </c>
      <c r="BX76" s="47">
        <v>45757</v>
      </c>
      <c r="BY76" s="47">
        <v>45777</v>
      </c>
      <c r="BZ76" s="47">
        <f t="shared" si="6"/>
        <v>45897</v>
      </c>
      <c r="CA76" s="56">
        <f t="shared" ca="1" si="11"/>
        <v>84</v>
      </c>
      <c r="CB76" s="54">
        <f t="shared" si="7"/>
        <v>45897</v>
      </c>
      <c r="CC76" s="52">
        <f ca="1">CA76/BK76</f>
        <v>4.2</v>
      </c>
      <c r="CD76" s="52">
        <f ca="1">CA76/BK76</f>
        <v>4.2</v>
      </c>
      <c r="CE76" s="52">
        <f>+BU76/BT76</f>
        <v>1</v>
      </c>
      <c r="CF76" s="52">
        <f>+BU76/BT76</f>
        <v>1</v>
      </c>
    </row>
    <row r="77" spans="1:84" ht="15" customHeight="1" x14ac:dyDescent="0.25">
      <c r="A77" s="20" t="s">
        <v>950</v>
      </c>
      <c r="B77" s="21">
        <v>45758</v>
      </c>
      <c r="C77" s="22" t="s">
        <v>84</v>
      </c>
      <c r="D77" s="23">
        <v>53008375</v>
      </c>
      <c r="E77" s="22" t="s">
        <v>85</v>
      </c>
      <c r="F77" s="24" t="s">
        <v>86</v>
      </c>
      <c r="G77" s="25" t="s">
        <v>347</v>
      </c>
      <c r="H77" s="55" t="s">
        <v>951</v>
      </c>
      <c r="I77" s="22" t="s">
        <v>533</v>
      </c>
      <c r="J77" s="28" t="s">
        <v>533</v>
      </c>
      <c r="K77" s="27" t="s">
        <v>952</v>
      </c>
      <c r="L77" s="28" t="s">
        <v>953</v>
      </c>
      <c r="M77" s="28" t="s">
        <v>92</v>
      </c>
      <c r="N77" s="29" t="s">
        <v>93</v>
      </c>
      <c r="O77" s="30">
        <v>20102301</v>
      </c>
      <c r="P77" s="31">
        <v>89632425</v>
      </c>
      <c r="Q77" s="56" t="s">
        <v>954</v>
      </c>
      <c r="R77" s="56" t="s">
        <v>955</v>
      </c>
      <c r="S77" s="44" t="s">
        <v>956</v>
      </c>
      <c r="T77" s="54" t="s">
        <v>943</v>
      </c>
      <c r="U77" s="35" t="s">
        <v>353</v>
      </c>
      <c r="V77" s="36" t="s">
        <v>354</v>
      </c>
      <c r="W77" s="37" t="s">
        <v>355</v>
      </c>
      <c r="X77" s="37">
        <v>45958</v>
      </c>
      <c r="Y77" s="38">
        <v>800141645</v>
      </c>
      <c r="Z77" s="38">
        <v>7</v>
      </c>
      <c r="AA77" s="61" t="s">
        <v>337</v>
      </c>
      <c r="AB77" s="83" t="s">
        <v>338</v>
      </c>
      <c r="AC77" s="57">
        <v>0</v>
      </c>
      <c r="AD77" s="57" t="s">
        <v>957</v>
      </c>
      <c r="AE77" s="56">
        <v>4</v>
      </c>
      <c r="AF77" s="57" t="s">
        <v>958</v>
      </c>
      <c r="AG77" s="40" t="s">
        <v>93</v>
      </c>
      <c r="AH77" s="44" t="s">
        <v>959</v>
      </c>
      <c r="AI77" s="44" t="s">
        <v>960</v>
      </c>
      <c r="AJ77" s="78" t="s">
        <v>961</v>
      </c>
      <c r="AK77" s="40" t="s">
        <v>93</v>
      </c>
      <c r="AL77" s="40" t="s">
        <v>93</v>
      </c>
      <c r="AM77" s="40" t="s">
        <v>93</v>
      </c>
      <c r="AN77" s="40" t="s">
        <v>93</v>
      </c>
      <c r="AO77" s="40" t="s">
        <v>93</v>
      </c>
      <c r="AP77" s="40" t="s">
        <v>105</v>
      </c>
      <c r="AQ77" s="22" t="s">
        <v>106</v>
      </c>
      <c r="AR77" s="54">
        <v>45758</v>
      </c>
      <c r="AS77" s="44" t="s">
        <v>107</v>
      </c>
      <c r="AT77" s="30" t="s">
        <v>962</v>
      </c>
      <c r="AU77" s="45" t="s">
        <v>109</v>
      </c>
      <c r="AV77" s="29" t="s">
        <v>93</v>
      </c>
      <c r="AW77" s="29" t="s">
        <v>93</v>
      </c>
      <c r="AX77" s="29" t="s">
        <v>93</v>
      </c>
      <c r="AY77" s="29" t="s">
        <v>93</v>
      </c>
      <c r="AZ77" s="29" t="s">
        <v>93</v>
      </c>
      <c r="BA77" s="29" t="s">
        <v>93</v>
      </c>
      <c r="BB77" s="29" t="s">
        <v>100</v>
      </c>
      <c r="BC77" s="57">
        <v>80768454</v>
      </c>
      <c r="BD77" s="29" t="s">
        <v>93</v>
      </c>
      <c r="BE77" s="29" t="s">
        <v>93</v>
      </c>
      <c r="BF77" s="29" t="s">
        <v>93</v>
      </c>
      <c r="BG77" s="28" t="s">
        <v>817</v>
      </c>
      <c r="BH77" s="47">
        <v>45763</v>
      </c>
      <c r="BI77" s="32">
        <v>6016510420</v>
      </c>
      <c r="BJ77" s="48" t="s">
        <v>818</v>
      </c>
      <c r="BK77" s="35">
        <f t="shared" si="8"/>
        <v>172</v>
      </c>
      <c r="BL77" s="49">
        <v>0</v>
      </c>
      <c r="BM77" s="49">
        <v>0</v>
      </c>
      <c r="BN77" s="49">
        <v>0</v>
      </c>
      <c r="BO77" s="37"/>
      <c r="BP77" s="49">
        <v>0</v>
      </c>
      <c r="BQ77" s="37"/>
      <c r="BR77" s="49">
        <f t="shared" si="9"/>
        <v>0</v>
      </c>
      <c r="BS77" s="50">
        <v>0</v>
      </c>
      <c r="BT77" s="49">
        <f>P77+BR77-BS77</f>
        <v>89632425</v>
      </c>
      <c r="BU77" s="101">
        <v>0</v>
      </c>
      <c r="BV77" s="101">
        <f t="shared" si="10"/>
        <v>89632425</v>
      </c>
      <c r="BW77" s="40" t="s">
        <v>112</v>
      </c>
      <c r="BX77" s="47">
        <v>45758</v>
      </c>
      <c r="BY77" s="47">
        <v>45930</v>
      </c>
      <c r="BZ77" s="47">
        <f t="shared" si="6"/>
        <v>46050</v>
      </c>
      <c r="CA77" s="56">
        <f t="shared" ca="1" si="11"/>
        <v>83</v>
      </c>
      <c r="CB77" s="54">
        <f t="shared" si="7"/>
        <v>46050</v>
      </c>
      <c r="CC77" s="52">
        <f ca="1">CA77/BK77</f>
        <v>0.48255813953488375</v>
      </c>
      <c r="CD77" s="52">
        <f ca="1">CA77/BK77</f>
        <v>0.48255813953488375</v>
      </c>
      <c r="CE77" s="52">
        <f>+BU77/BT77</f>
        <v>0</v>
      </c>
      <c r="CF77" s="52">
        <f>+BU77/BT77</f>
        <v>0</v>
      </c>
    </row>
    <row r="78" spans="1:84" ht="15" customHeight="1" x14ac:dyDescent="0.25">
      <c r="A78" s="20" t="s">
        <v>963</v>
      </c>
      <c r="B78" s="21">
        <v>45761</v>
      </c>
      <c r="C78" s="22" t="s">
        <v>84</v>
      </c>
      <c r="D78" s="23">
        <v>53008375</v>
      </c>
      <c r="E78" s="22" t="s">
        <v>85</v>
      </c>
      <c r="F78" s="24" t="s">
        <v>86</v>
      </c>
      <c r="G78" s="22" t="s">
        <v>115</v>
      </c>
      <c r="H78" s="55" t="s">
        <v>964</v>
      </c>
      <c r="I78" s="22" t="s">
        <v>533</v>
      </c>
      <c r="J78" s="28" t="s">
        <v>533</v>
      </c>
      <c r="K78" s="27" t="s">
        <v>965</v>
      </c>
      <c r="L78" s="28" t="s">
        <v>966</v>
      </c>
      <c r="M78" s="28" t="s">
        <v>92</v>
      </c>
      <c r="N78" s="29" t="s">
        <v>93</v>
      </c>
      <c r="O78" s="30">
        <v>78181505</v>
      </c>
      <c r="P78" s="31">
        <v>6690247</v>
      </c>
      <c r="Q78" s="56" t="s">
        <v>967</v>
      </c>
      <c r="R78" s="56" t="s">
        <v>968</v>
      </c>
      <c r="S78" s="44" t="s">
        <v>96</v>
      </c>
      <c r="T78" s="54" t="s">
        <v>969</v>
      </c>
      <c r="U78" s="35" t="s">
        <v>97</v>
      </c>
      <c r="V78" s="36" t="s">
        <v>98</v>
      </c>
      <c r="W78" s="37" t="s">
        <v>93</v>
      </c>
      <c r="X78" s="37" t="s">
        <v>93</v>
      </c>
      <c r="Y78" s="38">
        <v>899999162</v>
      </c>
      <c r="Z78" s="38">
        <v>4</v>
      </c>
      <c r="AA78" s="61" t="s">
        <v>337</v>
      </c>
      <c r="AB78" s="83" t="s">
        <v>338</v>
      </c>
      <c r="AC78" s="57">
        <v>0</v>
      </c>
      <c r="AD78" s="57" t="s">
        <v>970</v>
      </c>
      <c r="AE78" s="56">
        <v>1</v>
      </c>
      <c r="AF78" s="57" t="s">
        <v>971</v>
      </c>
      <c r="AG78" s="40" t="s">
        <v>93</v>
      </c>
      <c r="AH78" s="44" t="s">
        <v>972</v>
      </c>
      <c r="AI78" s="44" t="s">
        <v>973</v>
      </c>
      <c r="AJ78" s="78" t="s">
        <v>974</v>
      </c>
      <c r="AK78" s="40" t="s">
        <v>93</v>
      </c>
      <c r="AL78" s="40" t="s">
        <v>93</v>
      </c>
      <c r="AM78" s="40" t="s">
        <v>93</v>
      </c>
      <c r="AN78" s="40" t="s">
        <v>93</v>
      </c>
      <c r="AO78" s="40" t="s">
        <v>93</v>
      </c>
      <c r="AP78" s="40" t="s">
        <v>105</v>
      </c>
      <c r="AQ78" s="22" t="s">
        <v>106</v>
      </c>
      <c r="AR78" s="54">
        <v>45762</v>
      </c>
      <c r="AS78" s="44" t="s">
        <v>140</v>
      </c>
      <c r="AT78" s="30" t="s">
        <v>975</v>
      </c>
      <c r="AU78" s="45" t="s">
        <v>109</v>
      </c>
      <c r="AV78" s="29" t="s">
        <v>93</v>
      </c>
      <c r="AW78" s="29" t="s">
        <v>93</v>
      </c>
      <c r="AX78" s="29" t="s">
        <v>93</v>
      </c>
      <c r="AY78" s="29" t="s">
        <v>93</v>
      </c>
      <c r="AZ78" s="29" t="s">
        <v>93</v>
      </c>
      <c r="BA78" s="29" t="s">
        <v>93</v>
      </c>
      <c r="BB78" s="29" t="s">
        <v>100</v>
      </c>
      <c r="BC78" s="57">
        <v>79974073</v>
      </c>
      <c r="BD78" s="29" t="s">
        <v>93</v>
      </c>
      <c r="BE78" s="29" t="s">
        <v>93</v>
      </c>
      <c r="BF78" s="29" t="s">
        <v>93</v>
      </c>
      <c r="BG78" s="28" t="s">
        <v>976</v>
      </c>
      <c r="BH78" s="47">
        <v>45762</v>
      </c>
      <c r="BI78" s="32">
        <v>6016510420</v>
      </c>
      <c r="BJ78" s="48" t="s">
        <v>977</v>
      </c>
      <c r="BK78" s="35">
        <f>BY78-BX78</f>
        <v>238</v>
      </c>
      <c r="BL78" s="49">
        <v>0</v>
      </c>
      <c r="BM78" s="49">
        <v>0</v>
      </c>
      <c r="BN78" s="49">
        <v>0</v>
      </c>
      <c r="BO78" s="37"/>
      <c r="BP78" s="49">
        <v>0</v>
      </c>
      <c r="BQ78" s="37"/>
      <c r="BR78" s="49">
        <f>BN78+BP78</f>
        <v>0</v>
      </c>
      <c r="BS78" s="50">
        <v>0</v>
      </c>
      <c r="BT78" s="49">
        <f>P78+BR78-BS78</f>
        <v>6690247</v>
      </c>
      <c r="BU78" s="101">
        <v>0</v>
      </c>
      <c r="BV78" s="101">
        <f>BT78-BU78</f>
        <v>6690247</v>
      </c>
      <c r="BW78" s="40" t="s">
        <v>112</v>
      </c>
      <c r="BX78" s="47">
        <v>45761</v>
      </c>
      <c r="BY78" s="47">
        <v>45999</v>
      </c>
      <c r="BZ78" s="47">
        <f>+BY78+120</f>
        <v>46119</v>
      </c>
      <c r="CA78" s="56">
        <f ca="1">TODAY()-BX78</f>
        <v>80</v>
      </c>
      <c r="CB78" s="54">
        <f>BY78+120</f>
        <v>46119</v>
      </c>
      <c r="CC78" s="52">
        <f ca="1">CA78/BK78</f>
        <v>0.33613445378151263</v>
      </c>
      <c r="CD78" s="52">
        <f ca="1">CA78/BK78</f>
        <v>0.33613445378151263</v>
      </c>
      <c r="CE78" s="52">
        <f>+BU78/BT78</f>
        <v>0</v>
      </c>
      <c r="CF78" s="52">
        <f>+BU78/BT78</f>
        <v>0</v>
      </c>
    </row>
    <row r="79" spans="1:84" ht="15" customHeight="1" x14ac:dyDescent="0.25">
      <c r="A79" s="20" t="s">
        <v>978</v>
      </c>
      <c r="B79" s="21">
        <v>45761</v>
      </c>
      <c r="C79" s="22" t="s">
        <v>128</v>
      </c>
      <c r="D79" s="23">
        <v>52366993</v>
      </c>
      <c r="E79" s="22" t="s">
        <v>129</v>
      </c>
      <c r="F79" s="24" t="s">
        <v>86</v>
      </c>
      <c r="G79" s="28" t="s">
        <v>87</v>
      </c>
      <c r="H79" s="55" t="s">
        <v>979</v>
      </c>
      <c r="I79" s="22" t="s">
        <v>330</v>
      </c>
      <c r="J79" s="44" t="s">
        <v>330</v>
      </c>
      <c r="K79" s="27" t="s">
        <v>980</v>
      </c>
      <c r="L79" s="28" t="s">
        <v>981</v>
      </c>
      <c r="M79" s="22" t="s">
        <v>92</v>
      </c>
      <c r="N79" s="29" t="s">
        <v>93</v>
      </c>
      <c r="O79" s="30">
        <v>81112200</v>
      </c>
      <c r="P79" s="31">
        <v>200000000</v>
      </c>
      <c r="Q79" s="56" t="s">
        <v>982</v>
      </c>
      <c r="R79" s="56" t="s">
        <v>983</v>
      </c>
      <c r="S79" s="44" t="s">
        <v>96</v>
      </c>
      <c r="T79" s="54" t="s">
        <v>969</v>
      </c>
      <c r="U79" s="35" t="s">
        <v>97</v>
      </c>
      <c r="V79" s="36" t="s">
        <v>98</v>
      </c>
      <c r="W79" s="37" t="s">
        <v>93</v>
      </c>
      <c r="X79" s="37" t="s">
        <v>93</v>
      </c>
      <c r="Y79" s="38">
        <v>899999162</v>
      </c>
      <c r="Z79" s="38">
        <v>4</v>
      </c>
      <c r="AA79" s="61" t="s">
        <v>337</v>
      </c>
      <c r="AB79" s="83" t="s">
        <v>338</v>
      </c>
      <c r="AC79" s="57">
        <v>0</v>
      </c>
      <c r="AD79" s="57" t="s">
        <v>984</v>
      </c>
      <c r="AE79" s="56">
        <v>5</v>
      </c>
      <c r="AF79" s="57" t="s">
        <v>985</v>
      </c>
      <c r="AG79" s="40" t="s">
        <v>93</v>
      </c>
      <c r="AH79" s="44" t="s">
        <v>986</v>
      </c>
      <c r="AI79" s="44" t="s">
        <v>987</v>
      </c>
      <c r="AJ79" s="78" t="s">
        <v>988</v>
      </c>
      <c r="AK79" s="40" t="s">
        <v>93</v>
      </c>
      <c r="AL79" s="40" t="s">
        <v>93</v>
      </c>
      <c r="AM79" s="40" t="s">
        <v>93</v>
      </c>
      <c r="AN79" s="40" t="s">
        <v>93</v>
      </c>
      <c r="AO79" s="40" t="s">
        <v>93</v>
      </c>
      <c r="AP79" s="40" t="s">
        <v>105</v>
      </c>
      <c r="AQ79" s="22" t="s">
        <v>106</v>
      </c>
      <c r="AR79" s="54">
        <v>45763</v>
      </c>
      <c r="AS79" s="44" t="s">
        <v>140</v>
      </c>
      <c r="AT79" s="30" t="s">
        <v>989</v>
      </c>
      <c r="AU79" s="45" t="s">
        <v>109</v>
      </c>
      <c r="AV79" s="29" t="s">
        <v>93</v>
      </c>
      <c r="AW79" s="29" t="s">
        <v>93</v>
      </c>
      <c r="AX79" s="29" t="s">
        <v>93</v>
      </c>
      <c r="AY79" s="29" t="s">
        <v>93</v>
      </c>
      <c r="AZ79" s="29" t="s">
        <v>93</v>
      </c>
      <c r="BA79" s="29" t="s">
        <v>93</v>
      </c>
      <c r="BB79" s="29" t="s">
        <v>100</v>
      </c>
      <c r="BC79" s="57">
        <v>30357966</v>
      </c>
      <c r="BD79" s="29" t="s">
        <v>93</v>
      </c>
      <c r="BE79" s="29" t="s">
        <v>93</v>
      </c>
      <c r="BF79" s="29" t="s">
        <v>93</v>
      </c>
      <c r="BG79" s="28" t="s">
        <v>990</v>
      </c>
      <c r="BH79" s="47">
        <v>45763</v>
      </c>
      <c r="BI79" s="32">
        <v>6016510420</v>
      </c>
      <c r="BJ79" s="48" t="s">
        <v>991</v>
      </c>
      <c r="BK79" s="35">
        <f>BY79-BX79</f>
        <v>245</v>
      </c>
      <c r="BL79" s="49">
        <v>0</v>
      </c>
      <c r="BM79" s="49">
        <v>0</v>
      </c>
      <c r="BN79" s="49">
        <v>0</v>
      </c>
      <c r="BO79" s="37"/>
      <c r="BP79" s="49">
        <v>0</v>
      </c>
      <c r="BQ79" s="37"/>
      <c r="BR79" s="49">
        <f>BN79+BP79</f>
        <v>0</v>
      </c>
      <c r="BS79" s="50">
        <v>0</v>
      </c>
      <c r="BT79" s="49">
        <f>P79+BR79-BS79</f>
        <v>200000000</v>
      </c>
      <c r="BU79" s="101">
        <v>0</v>
      </c>
      <c r="BV79" s="101">
        <f>BT79-BU79</f>
        <v>200000000</v>
      </c>
      <c r="BW79" s="40" t="s">
        <v>112</v>
      </c>
      <c r="BX79" s="47">
        <v>45761</v>
      </c>
      <c r="BY79" s="47">
        <v>46006</v>
      </c>
      <c r="BZ79" s="47">
        <f>+BY79+120</f>
        <v>46126</v>
      </c>
      <c r="CA79" s="56">
        <f ca="1">TODAY()-BX79</f>
        <v>80</v>
      </c>
      <c r="CB79" s="54">
        <f>BY79+120</f>
        <v>46126</v>
      </c>
      <c r="CC79" s="52">
        <f ca="1">CA79/BK79</f>
        <v>0.32653061224489793</v>
      </c>
      <c r="CD79" s="52">
        <f ca="1">CA79/BK79</f>
        <v>0.32653061224489793</v>
      </c>
      <c r="CE79" s="52">
        <f>+BU79/BT79</f>
        <v>0</v>
      </c>
      <c r="CF79" s="52">
        <f>+BU79/BT79</f>
        <v>0</v>
      </c>
    </row>
    <row r="80" spans="1:84" ht="15" customHeight="1" x14ac:dyDescent="0.25">
      <c r="A80" s="20" t="s">
        <v>992</v>
      </c>
      <c r="B80" s="21">
        <v>45762</v>
      </c>
      <c r="C80" s="22" t="s">
        <v>84</v>
      </c>
      <c r="D80" s="23">
        <v>53008375</v>
      </c>
      <c r="E80" s="22" t="s">
        <v>85</v>
      </c>
      <c r="F80" s="24" t="s">
        <v>86</v>
      </c>
      <c r="G80" s="25" t="s">
        <v>347</v>
      </c>
      <c r="H80" s="55" t="s">
        <v>993</v>
      </c>
      <c r="I80" s="28" t="s">
        <v>533</v>
      </c>
      <c r="J80" s="28" t="s">
        <v>533</v>
      </c>
      <c r="K80" s="27" t="s">
        <v>994</v>
      </c>
      <c r="L80" s="89" t="s">
        <v>995</v>
      </c>
      <c r="M80" s="22" t="s">
        <v>736</v>
      </c>
      <c r="N80" s="29" t="s">
        <v>93</v>
      </c>
      <c r="O80" s="30">
        <v>84121804</v>
      </c>
      <c r="P80" s="31">
        <v>92500000</v>
      </c>
      <c r="Q80" s="56" t="s">
        <v>996</v>
      </c>
      <c r="R80" s="56" t="s">
        <v>997</v>
      </c>
      <c r="S80" s="44" t="s">
        <v>410</v>
      </c>
      <c r="T80" s="54" t="s">
        <v>969</v>
      </c>
      <c r="U80" s="35" t="s">
        <v>353</v>
      </c>
      <c r="V80" s="36" t="s">
        <v>354</v>
      </c>
      <c r="W80" s="37" t="s">
        <v>355</v>
      </c>
      <c r="X80" s="37">
        <v>45958</v>
      </c>
      <c r="Y80" s="38">
        <v>800141645</v>
      </c>
      <c r="Z80" s="38">
        <v>7</v>
      </c>
      <c r="AA80" s="61" t="s">
        <v>337</v>
      </c>
      <c r="AB80" s="83" t="s">
        <v>338</v>
      </c>
      <c r="AC80" s="57">
        <v>0</v>
      </c>
      <c r="AD80" s="57" t="s">
        <v>998</v>
      </c>
      <c r="AE80" s="56">
        <v>2</v>
      </c>
      <c r="AF80" s="57" t="s">
        <v>999</v>
      </c>
      <c r="AG80" s="40" t="s">
        <v>93</v>
      </c>
      <c r="AH80" s="44" t="s">
        <v>1000</v>
      </c>
      <c r="AI80" s="44" t="s">
        <v>1001</v>
      </c>
      <c r="AJ80" s="78" t="s">
        <v>1002</v>
      </c>
      <c r="AK80" s="40" t="s">
        <v>93</v>
      </c>
      <c r="AL80" s="40" t="s">
        <v>93</v>
      </c>
      <c r="AM80" s="40" t="s">
        <v>93</v>
      </c>
      <c r="AN80" s="40" t="s">
        <v>93</v>
      </c>
      <c r="AO80" s="40" t="s">
        <v>93</v>
      </c>
      <c r="AP80" s="40" t="s">
        <v>105</v>
      </c>
      <c r="AQ80" s="22" t="s">
        <v>106</v>
      </c>
      <c r="AR80" s="54">
        <v>45777</v>
      </c>
      <c r="AS80" s="44" t="s">
        <v>140</v>
      </c>
      <c r="AT80" s="30" t="s">
        <v>1003</v>
      </c>
      <c r="AU80" s="45" t="s">
        <v>109</v>
      </c>
      <c r="AV80" s="29" t="s">
        <v>93</v>
      </c>
      <c r="AW80" s="29" t="s">
        <v>93</v>
      </c>
      <c r="AX80" s="29" t="s">
        <v>93</v>
      </c>
      <c r="AY80" s="29" t="s">
        <v>93</v>
      </c>
      <c r="AZ80" s="29" t="s">
        <v>93</v>
      </c>
      <c r="BA80" s="29" t="s">
        <v>93</v>
      </c>
      <c r="BB80" s="29" t="s">
        <v>100</v>
      </c>
      <c r="BC80" s="57">
        <v>52234812</v>
      </c>
      <c r="BD80" s="29" t="s">
        <v>93</v>
      </c>
      <c r="BE80" s="29" t="s">
        <v>93</v>
      </c>
      <c r="BF80" s="29" t="s">
        <v>93</v>
      </c>
      <c r="BG80" s="28" t="s">
        <v>360</v>
      </c>
      <c r="BH80" s="47">
        <v>45777</v>
      </c>
      <c r="BI80" s="32">
        <v>6016510420</v>
      </c>
      <c r="BJ80" s="48" t="s">
        <v>361</v>
      </c>
      <c r="BK80" s="35">
        <f t="shared" si="8"/>
        <v>168</v>
      </c>
      <c r="BL80" s="49">
        <v>0</v>
      </c>
      <c r="BM80" s="49">
        <v>0</v>
      </c>
      <c r="BN80" s="49">
        <v>0</v>
      </c>
      <c r="BO80" s="37"/>
      <c r="BP80" s="49">
        <v>0</v>
      </c>
      <c r="BQ80" s="37"/>
      <c r="BR80" s="49">
        <f t="shared" si="9"/>
        <v>0</v>
      </c>
      <c r="BS80" s="50">
        <v>0</v>
      </c>
      <c r="BT80" s="49">
        <f>P80+BR80-BS80</f>
        <v>92500000</v>
      </c>
      <c r="BU80" s="101">
        <v>0</v>
      </c>
      <c r="BV80" s="101">
        <f t="shared" si="10"/>
        <v>92500000</v>
      </c>
      <c r="BW80" s="40" t="s">
        <v>112</v>
      </c>
      <c r="BX80" s="47">
        <v>45762</v>
      </c>
      <c r="BY80" s="47">
        <v>45930</v>
      </c>
      <c r="BZ80" s="47">
        <f t="shared" si="6"/>
        <v>46050</v>
      </c>
      <c r="CA80" s="56">
        <f t="shared" ca="1" si="11"/>
        <v>79</v>
      </c>
      <c r="CB80" s="54">
        <f t="shared" si="7"/>
        <v>46050</v>
      </c>
      <c r="CC80" s="52">
        <f ca="1">CA80/BK80</f>
        <v>0.47023809523809523</v>
      </c>
      <c r="CD80" s="52">
        <f ca="1">CA80/BK80</f>
        <v>0.47023809523809523</v>
      </c>
      <c r="CE80" s="52">
        <f>+BU80/BT80</f>
        <v>0</v>
      </c>
      <c r="CF80" s="52">
        <f>+BU80/BT80</f>
        <v>0</v>
      </c>
    </row>
    <row r="81" spans="1:114" ht="15" customHeight="1" x14ac:dyDescent="0.25">
      <c r="A81" s="20" t="s">
        <v>1004</v>
      </c>
      <c r="B81" s="21">
        <v>45762</v>
      </c>
      <c r="C81" s="22" t="s">
        <v>84</v>
      </c>
      <c r="D81" s="23">
        <v>53008375</v>
      </c>
      <c r="E81" s="22" t="s">
        <v>85</v>
      </c>
      <c r="F81" s="24" t="s">
        <v>86</v>
      </c>
      <c r="G81" s="25" t="s">
        <v>347</v>
      </c>
      <c r="H81" s="55" t="s">
        <v>1005</v>
      </c>
      <c r="I81" s="28" t="s">
        <v>533</v>
      </c>
      <c r="J81" s="28" t="s">
        <v>533</v>
      </c>
      <c r="K81" s="27" t="s">
        <v>1006</v>
      </c>
      <c r="L81" s="28" t="s">
        <v>1007</v>
      </c>
      <c r="M81" s="22" t="s">
        <v>736</v>
      </c>
      <c r="N81" s="29" t="s">
        <v>93</v>
      </c>
      <c r="O81" s="30">
        <v>78111502</v>
      </c>
      <c r="P81" s="31">
        <v>90000000</v>
      </c>
      <c r="Q81" s="56" t="s">
        <v>1008</v>
      </c>
      <c r="R81" s="56" t="s">
        <v>1009</v>
      </c>
      <c r="S81" s="44" t="s">
        <v>1010</v>
      </c>
      <c r="T81" s="54" t="s">
        <v>969</v>
      </c>
      <c r="U81" s="35" t="s">
        <v>353</v>
      </c>
      <c r="V81" s="36" t="s">
        <v>354</v>
      </c>
      <c r="W81" s="37" t="s">
        <v>355</v>
      </c>
      <c r="X81" s="37">
        <v>45958</v>
      </c>
      <c r="Y81" s="38">
        <v>800141645</v>
      </c>
      <c r="Z81" s="38">
        <v>7</v>
      </c>
      <c r="AA81" s="61" t="s">
        <v>337</v>
      </c>
      <c r="AB81" s="83" t="s">
        <v>338</v>
      </c>
      <c r="AC81" s="57">
        <v>0</v>
      </c>
      <c r="AD81" s="57" t="s">
        <v>1011</v>
      </c>
      <c r="AE81" s="56">
        <v>0</v>
      </c>
      <c r="AF81" s="57" t="s">
        <v>1012</v>
      </c>
      <c r="AG81" s="40" t="s">
        <v>93</v>
      </c>
      <c r="AH81" s="44" t="s">
        <v>1013</v>
      </c>
      <c r="AI81" s="44" t="s">
        <v>1014</v>
      </c>
      <c r="AJ81" s="78" t="s">
        <v>1015</v>
      </c>
      <c r="AK81" s="40" t="s">
        <v>93</v>
      </c>
      <c r="AL81" s="40" t="s">
        <v>93</v>
      </c>
      <c r="AM81" s="40" t="s">
        <v>93</v>
      </c>
      <c r="AN81" s="40" t="s">
        <v>93</v>
      </c>
      <c r="AO81" s="40" t="s">
        <v>93</v>
      </c>
      <c r="AP81" s="40" t="s">
        <v>105</v>
      </c>
      <c r="AQ81" s="22" t="s">
        <v>106</v>
      </c>
      <c r="AR81" s="54">
        <v>45762</v>
      </c>
      <c r="AS81" s="44" t="s">
        <v>140</v>
      </c>
      <c r="AT81" s="30" t="s">
        <v>1016</v>
      </c>
      <c r="AU81" s="45" t="s">
        <v>109</v>
      </c>
      <c r="AV81" s="29" t="s">
        <v>93</v>
      </c>
      <c r="AW81" s="29" t="s">
        <v>93</v>
      </c>
      <c r="AX81" s="29" t="s">
        <v>93</v>
      </c>
      <c r="AY81" s="29" t="s">
        <v>93</v>
      </c>
      <c r="AZ81" s="29" t="s">
        <v>93</v>
      </c>
      <c r="BA81" s="29" t="s">
        <v>93</v>
      </c>
      <c r="BB81" s="29" t="s">
        <v>100</v>
      </c>
      <c r="BC81" s="57">
        <v>63475984</v>
      </c>
      <c r="BD81" s="29" t="s">
        <v>93</v>
      </c>
      <c r="BE81" s="29" t="s">
        <v>93</v>
      </c>
      <c r="BF81" s="29" t="s">
        <v>93</v>
      </c>
      <c r="BG81" s="28" t="s">
        <v>863</v>
      </c>
      <c r="BH81" s="47">
        <v>45763</v>
      </c>
      <c r="BI81" s="32">
        <v>6016510420</v>
      </c>
      <c r="BJ81" s="48" t="s">
        <v>864</v>
      </c>
      <c r="BK81" s="35">
        <f t="shared" si="8"/>
        <v>168</v>
      </c>
      <c r="BL81" s="49">
        <v>0</v>
      </c>
      <c r="BM81" s="49">
        <v>0</v>
      </c>
      <c r="BN81" s="49">
        <v>0</v>
      </c>
      <c r="BO81" s="37"/>
      <c r="BP81" s="49">
        <v>0</v>
      </c>
      <c r="BQ81" s="37"/>
      <c r="BR81" s="49">
        <f t="shared" si="9"/>
        <v>0</v>
      </c>
      <c r="BS81" s="50">
        <v>0</v>
      </c>
      <c r="BT81" s="49">
        <f>P81+BR81-BS81</f>
        <v>90000000</v>
      </c>
      <c r="BU81" s="101">
        <v>0</v>
      </c>
      <c r="BV81" s="101">
        <f t="shared" si="10"/>
        <v>90000000</v>
      </c>
      <c r="BW81" s="40" t="s">
        <v>112</v>
      </c>
      <c r="BX81" s="47">
        <v>45762</v>
      </c>
      <c r="BY81" s="47">
        <v>45930</v>
      </c>
      <c r="BZ81" s="47">
        <f t="shared" si="6"/>
        <v>46050</v>
      </c>
      <c r="CA81" s="56">
        <f t="shared" ca="1" si="11"/>
        <v>79</v>
      </c>
      <c r="CB81" s="54">
        <f t="shared" si="7"/>
        <v>46050</v>
      </c>
      <c r="CC81" s="52">
        <f ca="1">CA81/BK81</f>
        <v>0.47023809523809523</v>
      </c>
      <c r="CD81" s="52">
        <f ca="1">CA81/BK81</f>
        <v>0.47023809523809523</v>
      </c>
      <c r="CE81" s="52">
        <f>+BU81/BT81</f>
        <v>0</v>
      </c>
      <c r="CF81" s="52">
        <f>+BU81/BT81</f>
        <v>0</v>
      </c>
    </row>
    <row r="82" spans="1:114" ht="15" customHeight="1" x14ac:dyDescent="0.25">
      <c r="A82" s="20" t="s">
        <v>1017</v>
      </c>
      <c r="B82" s="21">
        <v>45763</v>
      </c>
      <c r="C82" s="22" t="s">
        <v>84</v>
      </c>
      <c r="D82" s="23">
        <v>53008375</v>
      </c>
      <c r="E82" s="22" t="s">
        <v>85</v>
      </c>
      <c r="F82" s="24" t="s">
        <v>86</v>
      </c>
      <c r="G82" s="25" t="s">
        <v>347</v>
      </c>
      <c r="H82" s="55" t="s">
        <v>1018</v>
      </c>
      <c r="I82" s="28" t="s">
        <v>533</v>
      </c>
      <c r="J82" s="28" t="s">
        <v>533</v>
      </c>
      <c r="K82" s="27" t="s">
        <v>1019</v>
      </c>
      <c r="L82" s="89" t="s">
        <v>1020</v>
      </c>
      <c r="M82" s="22" t="s">
        <v>736</v>
      </c>
      <c r="N82" s="29" t="s">
        <v>93</v>
      </c>
      <c r="O82" s="30">
        <v>15121500</v>
      </c>
      <c r="P82" s="31">
        <v>27150000</v>
      </c>
      <c r="Q82" s="56" t="s">
        <v>1021</v>
      </c>
      <c r="R82" s="56" t="s">
        <v>1022</v>
      </c>
      <c r="S82" s="44" t="s">
        <v>1023</v>
      </c>
      <c r="T82" s="54" t="s">
        <v>1024</v>
      </c>
      <c r="U82" s="35" t="s">
        <v>353</v>
      </c>
      <c r="V82" s="36" t="s">
        <v>354</v>
      </c>
      <c r="W82" s="37" t="s">
        <v>355</v>
      </c>
      <c r="X82" s="37">
        <v>45958</v>
      </c>
      <c r="Y82" s="38">
        <v>800141645</v>
      </c>
      <c r="Z82" s="38">
        <v>7</v>
      </c>
      <c r="AA82" s="61" t="s">
        <v>337</v>
      </c>
      <c r="AB82" s="83" t="s">
        <v>338</v>
      </c>
      <c r="AC82" s="57">
        <v>0</v>
      </c>
      <c r="AD82" s="57" t="s">
        <v>1025</v>
      </c>
      <c r="AE82" s="56">
        <v>8</v>
      </c>
      <c r="AF82" s="57" t="s">
        <v>1026</v>
      </c>
      <c r="AG82" s="40" t="s">
        <v>93</v>
      </c>
      <c r="AH82" s="44" t="s">
        <v>1027</v>
      </c>
      <c r="AI82" s="44" t="s">
        <v>1028</v>
      </c>
      <c r="AJ82" s="78" t="s">
        <v>1029</v>
      </c>
      <c r="AK82" s="40" t="s">
        <v>93</v>
      </c>
      <c r="AL82" s="40" t="s">
        <v>93</v>
      </c>
      <c r="AM82" s="40" t="s">
        <v>93</v>
      </c>
      <c r="AN82" s="40" t="s">
        <v>93</v>
      </c>
      <c r="AO82" s="40" t="s">
        <v>93</v>
      </c>
      <c r="AP82" s="40" t="s">
        <v>105</v>
      </c>
      <c r="AQ82" s="22" t="s">
        <v>106</v>
      </c>
      <c r="AR82" s="54">
        <v>45768</v>
      </c>
      <c r="AS82" s="44" t="s">
        <v>107</v>
      </c>
      <c r="AT82" s="30" t="s">
        <v>1030</v>
      </c>
      <c r="AU82" s="45" t="s">
        <v>109</v>
      </c>
      <c r="AV82" s="29" t="s">
        <v>93</v>
      </c>
      <c r="AW82" s="29" t="s">
        <v>93</v>
      </c>
      <c r="AX82" s="29" t="s">
        <v>93</v>
      </c>
      <c r="AY82" s="29" t="s">
        <v>93</v>
      </c>
      <c r="AZ82" s="29" t="s">
        <v>93</v>
      </c>
      <c r="BA82" s="29" t="s">
        <v>93</v>
      </c>
      <c r="BB82" s="29" t="s">
        <v>100</v>
      </c>
      <c r="BC82" s="57">
        <v>80768454</v>
      </c>
      <c r="BD82" s="29" t="s">
        <v>93</v>
      </c>
      <c r="BE82" s="29" t="s">
        <v>93</v>
      </c>
      <c r="BF82" s="29" t="s">
        <v>93</v>
      </c>
      <c r="BG82" s="28" t="s">
        <v>817</v>
      </c>
      <c r="BH82" s="47">
        <v>45769</v>
      </c>
      <c r="BI82" s="32">
        <v>6016510420</v>
      </c>
      <c r="BJ82" s="48" t="s">
        <v>818</v>
      </c>
      <c r="BK82" s="35">
        <f t="shared" si="8"/>
        <v>167</v>
      </c>
      <c r="BL82" s="49">
        <v>0</v>
      </c>
      <c r="BM82" s="49">
        <v>0</v>
      </c>
      <c r="BN82" s="49">
        <v>0</v>
      </c>
      <c r="BO82" s="37"/>
      <c r="BP82" s="49">
        <v>0</v>
      </c>
      <c r="BQ82" s="37"/>
      <c r="BR82" s="49">
        <f t="shared" si="9"/>
        <v>0</v>
      </c>
      <c r="BS82" s="50">
        <v>0</v>
      </c>
      <c r="BT82" s="49">
        <f>P82+BR82-BS82</f>
        <v>27150000</v>
      </c>
      <c r="BU82" s="101">
        <v>0</v>
      </c>
      <c r="BV82" s="101">
        <f t="shared" si="10"/>
        <v>27150000</v>
      </c>
      <c r="BW82" s="40" t="s">
        <v>112</v>
      </c>
      <c r="BX82" s="47">
        <v>45763</v>
      </c>
      <c r="BY82" s="47">
        <v>45930</v>
      </c>
      <c r="BZ82" s="47">
        <f t="shared" si="6"/>
        <v>46050</v>
      </c>
      <c r="CA82" s="56">
        <f t="shared" ca="1" si="11"/>
        <v>78</v>
      </c>
      <c r="CB82" s="54">
        <f t="shared" si="7"/>
        <v>46050</v>
      </c>
      <c r="CC82" s="52">
        <f ca="1">CA82/BK82</f>
        <v>0.46706586826347307</v>
      </c>
      <c r="CD82" s="52">
        <f ca="1">CA82/BK82</f>
        <v>0.46706586826347307</v>
      </c>
      <c r="CE82" s="52">
        <f>+BU82/BT82</f>
        <v>0</v>
      </c>
      <c r="CF82" s="52">
        <f>+BU82/BT82</f>
        <v>0</v>
      </c>
    </row>
    <row r="83" spans="1:114" ht="15" customHeight="1" x14ac:dyDescent="0.25">
      <c r="A83" s="20" t="s">
        <v>1031</v>
      </c>
      <c r="B83" s="21">
        <v>45771</v>
      </c>
      <c r="C83" s="22" t="s">
        <v>84</v>
      </c>
      <c r="D83" s="23">
        <v>53008375</v>
      </c>
      <c r="E83" s="22" t="s">
        <v>85</v>
      </c>
      <c r="F83" s="24" t="s">
        <v>86</v>
      </c>
      <c r="G83" s="25" t="s">
        <v>347</v>
      </c>
      <c r="H83" s="55" t="s">
        <v>1032</v>
      </c>
      <c r="I83" s="28" t="s">
        <v>533</v>
      </c>
      <c r="J83" s="28" t="s">
        <v>533</v>
      </c>
      <c r="K83" s="27" t="s">
        <v>1033</v>
      </c>
      <c r="L83" s="28" t="s">
        <v>1034</v>
      </c>
      <c r="M83" s="22" t="s">
        <v>736</v>
      </c>
      <c r="N83" s="29" t="s">
        <v>93</v>
      </c>
      <c r="O83" s="30">
        <v>25172500</v>
      </c>
      <c r="P83" s="31">
        <v>18211200</v>
      </c>
      <c r="Q83" s="56" t="s">
        <v>1035</v>
      </c>
      <c r="R83" s="56" t="s">
        <v>1036</v>
      </c>
      <c r="S83" s="44" t="s">
        <v>1037</v>
      </c>
      <c r="T83" s="54">
        <v>45772</v>
      </c>
      <c r="U83" s="35" t="s">
        <v>353</v>
      </c>
      <c r="V83" s="36" t="s">
        <v>354</v>
      </c>
      <c r="W83" s="37" t="s">
        <v>355</v>
      </c>
      <c r="X83" s="37">
        <v>45958</v>
      </c>
      <c r="Y83" s="38">
        <v>800141645</v>
      </c>
      <c r="Z83" s="38">
        <v>7</v>
      </c>
      <c r="AA83" s="61" t="s">
        <v>337</v>
      </c>
      <c r="AB83" s="83" t="s">
        <v>338</v>
      </c>
      <c r="AC83" s="57">
        <v>0</v>
      </c>
      <c r="AD83" s="57" t="s">
        <v>1038</v>
      </c>
      <c r="AE83" s="56">
        <v>3</v>
      </c>
      <c r="AF83" s="57" t="s">
        <v>1039</v>
      </c>
      <c r="AG83" s="40" t="s">
        <v>93</v>
      </c>
      <c r="AH83" s="44" t="s">
        <v>1040</v>
      </c>
      <c r="AI83" s="44" t="s">
        <v>1041</v>
      </c>
      <c r="AJ83" s="90" t="s">
        <v>1042</v>
      </c>
      <c r="AK83" s="40" t="s">
        <v>93</v>
      </c>
      <c r="AL83" s="40" t="s">
        <v>93</v>
      </c>
      <c r="AM83" s="40" t="s">
        <v>93</v>
      </c>
      <c r="AN83" s="40" t="s">
        <v>93</v>
      </c>
      <c r="AO83" s="40" t="s">
        <v>93</v>
      </c>
      <c r="AP83" s="40" t="s">
        <v>105</v>
      </c>
      <c r="AQ83" s="22" t="s">
        <v>106</v>
      </c>
      <c r="AR83" s="54">
        <v>45772</v>
      </c>
      <c r="AS83" s="44" t="s">
        <v>140</v>
      </c>
      <c r="AT83" s="30" t="s">
        <v>1043</v>
      </c>
      <c r="AU83" s="45" t="s">
        <v>109</v>
      </c>
      <c r="AV83" s="29" t="s">
        <v>93</v>
      </c>
      <c r="AW83" s="29" t="s">
        <v>93</v>
      </c>
      <c r="AX83" s="29" t="s">
        <v>93</v>
      </c>
      <c r="AY83" s="29" t="s">
        <v>93</v>
      </c>
      <c r="AZ83" s="29" t="s">
        <v>93</v>
      </c>
      <c r="BA83" s="29" t="s">
        <v>93</v>
      </c>
      <c r="BB83" s="29" t="s">
        <v>100</v>
      </c>
      <c r="BC83" s="57">
        <v>1111452837</v>
      </c>
      <c r="BD83" s="29" t="s">
        <v>93</v>
      </c>
      <c r="BE83" s="29" t="s">
        <v>93</v>
      </c>
      <c r="BF83" s="29" t="s">
        <v>93</v>
      </c>
      <c r="BG83" s="28" t="s">
        <v>381</v>
      </c>
      <c r="BH83" s="47">
        <v>45772</v>
      </c>
      <c r="BI83" s="32">
        <v>6016510420</v>
      </c>
      <c r="BJ83" s="48" t="s">
        <v>382</v>
      </c>
      <c r="BK83" s="35">
        <f t="shared" si="8"/>
        <v>159</v>
      </c>
      <c r="BL83" s="49">
        <v>0</v>
      </c>
      <c r="BM83" s="49">
        <v>0</v>
      </c>
      <c r="BN83" s="49">
        <v>0</v>
      </c>
      <c r="BO83" s="37"/>
      <c r="BP83" s="49">
        <v>0</v>
      </c>
      <c r="BQ83" s="37"/>
      <c r="BR83" s="49">
        <f t="shared" si="9"/>
        <v>0</v>
      </c>
      <c r="BS83" s="50">
        <v>0</v>
      </c>
      <c r="BT83" s="49">
        <f>P83+BR83-BS83</f>
        <v>18211200</v>
      </c>
      <c r="BU83" s="101">
        <v>0</v>
      </c>
      <c r="BV83" s="101">
        <f t="shared" si="10"/>
        <v>18211200</v>
      </c>
      <c r="BW83" s="40" t="s">
        <v>112</v>
      </c>
      <c r="BX83" s="47">
        <v>45771</v>
      </c>
      <c r="BY83" s="47">
        <v>45930</v>
      </c>
      <c r="BZ83" s="47">
        <f t="shared" ref="BZ83:BZ113" si="12">+BY83+120</f>
        <v>46050</v>
      </c>
      <c r="CA83" s="56">
        <f t="shared" ca="1" si="11"/>
        <v>70</v>
      </c>
      <c r="CB83" s="54">
        <f t="shared" si="7"/>
        <v>46050</v>
      </c>
      <c r="CC83" s="52">
        <f ca="1">CA83/BK83</f>
        <v>0.44025157232704404</v>
      </c>
      <c r="CD83" s="52">
        <f ca="1">CA83/BK83</f>
        <v>0.44025157232704404</v>
      </c>
      <c r="CE83" s="52">
        <f>+BU83/BT83</f>
        <v>0</v>
      </c>
      <c r="CF83" s="52">
        <f>+BU83/BT83</f>
        <v>0</v>
      </c>
    </row>
    <row r="84" spans="1:114" ht="15" customHeight="1" x14ac:dyDescent="0.25">
      <c r="A84" s="20" t="s">
        <v>1044</v>
      </c>
      <c r="B84" s="21">
        <v>45771</v>
      </c>
      <c r="C84" s="22" t="s">
        <v>84</v>
      </c>
      <c r="D84" s="23">
        <v>53008375</v>
      </c>
      <c r="E84" s="22" t="s">
        <v>85</v>
      </c>
      <c r="F84" s="24" t="s">
        <v>86</v>
      </c>
      <c r="G84" s="25" t="s">
        <v>347</v>
      </c>
      <c r="H84" s="55" t="s">
        <v>1045</v>
      </c>
      <c r="I84" s="28" t="s">
        <v>533</v>
      </c>
      <c r="J84" s="28" t="s">
        <v>533</v>
      </c>
      <c r="K84" s="27" t="s">
        <v>1046</v>
      </c>
      <c r="L84" s="28" t="s">
        <v>1047</v>
      </c>
      <c r="M84" s="22" t="s">
        <v>736</v>
      </c>
      <c r="N84" s="29" t="s">
        <v>93</v>
      </c>
      <c r="O84" s="30">
        <v>31162803</v>
      </c>
      <c r="P84" s="31">
        <v>12622000</v>
      </c>
      <c r="Q84" s="56" t="s">
        <v>1048</v>
      </c>
      <c r="R84" s="56" t="s">
        <v>1049</v>
      </c>
      <c r="S84" s="44" t="s">
        <v>1050</v>
      </c>
      <c r="T84" s="54">
        <v>45772</v>
      </c>
      <c r="U84" s="35" t="s">
        <v>353</v>
      </c>
      <c r="V84" s="36" t="s">
        <v>354</v>
      </c>
      <c r="W84" s="37" t="s">
        <v>355</v>
      </c>
      <c r="X84" s="37">
        <v>45958</v>
      </c>
      <c r="Y84" s="38">
        <v>800141645</v>
      </c>
      <c r="Z84" s="38">
        <v>7</v>
      </c>
      <c r="AA84" s="61" t="s">
        <v>337</v>
      </c>
      <c r="AB84" s="83" t="s">
        <v>338</v>
      </c>
      <c r="AC84" s="57">
        <v>0</v>
      </c>
      <c r="AD84" s="57" t="s">
        <v>1051</v>
      </c>
      <c r="AE84" s="56">
        <v>7</v>
      </c>
      <c r="AF84" s="57" t="s">
        <v>1052</v>
      </c>
      <c r="AG84" s="40" t="s">
        <v>93</v>
      </c>
      <c r="AH84" s="44" t="s">
        <v>1053</v>
      </c>
      <c r="AI84" s="44" t="s">
        <v>1054</v>
      </c>
      <c r="AJ84" s="90" t="s">
        <v>1055</v>
      </c>
      <c r="AK84" s="40" t="s">
        <v>93</v>
      </c>
      <c r="AL84" s="40" t="s">
        <v>93</v>
      </c>
      <c r="AM84" s="40" t="s">
        <v>93</v>
      </c>
      <c r="AN84" s="40" t="s">
        <v>93</v>
      </c>
      <c r="AO84" s="40" t="s">
        <v>93</v>
      </c>
      <c r="AP84" s="40" t="s">
        <v>105</v>
      </c>
      <c r="AQ84" s="22" t="s">
        <v>106</v>
      </c>
      <c r="AR84" s="54">
        <v>45771</v>
      </c>
      <c r="AS84" s="44" t="s">
        <v>140</v>
      </c>
      <c r="AT84" s="30" t="s">
        <v>1056</v>
      </c>
      <c r="AU84" s="45" t="s">
        <v>109</v>
      </c>
      <c r="AV84" s="29" t="s">
        <v>93</v>
      </c>
      <c r="AW84" s="29" t="s">
        <v>93</v>
      </c>
      <c r="AX84" s="29" t="s">
        <v>93</v>
      </c>
      <c r="AY84" s="29" t="s">
        <v>93</v>
      </c>
      <c r="AZ84" s="29" t="s">
        <v>93</v>
      </c>
      <c r="BA84" s="29" t="s">
        <v>93</v>
      </c>
      <c r="BB84" s="29" t="s">
        <v>100</v>
      </c>
      <c r="BC84" s="57">
        <v>52234812</v>
      </c>
      <c r="BD84" s="29" t="s">
        <v>93</v>
      </c>
      <c r="BE84" s="29" t="s">
        <v>93</v>
      </c>
      <c r="BF84" s="29" t="s">
        <v>93</v>
      </c>
      <c r="BG84" s="28" t="s">
        <v>360</v>
      </c>
      <c r="BH84" s="47">
        <v>45771</v>
      </c>
      <c r="BI84" s="32">
        <v>6016510420</v>
      </c>
      <c r="BJ84" s="48" t="s">
        <v>361</v>
      </c>
      <c r="BK84" s="35">
        <f t="shared" si="8"/>
        <v>128</v>
      </c>
      <c r="BL84" s="49">
        <v>0</v>
      </c>
      <c r="BM84" s="49">
        <v>0</v>
      </c>
      <c r="BN84" s="49">
        <v>0</v>
      </c>
      <c r="BO84" s="37"/>
      <c r="BP84" s="49">
        <v>0</v>
      </c>
      <c r="BQ84" s="37"/>
      <c r="BR84" s="49">
        <f t="shared" si="9"/>
        <v>0</v>
      </c>
      <c r="BS84" s="50">
        <v>0</v>
      </c>
      <c r="BT84" s="49">
        <f>P84+BR84-BS84</f>
        <v>12622000</v>
      </c>
      <c r="BU84" s="101">
        <v>0</v>
      </c>
      <c r="BV84" s="101">
        <f t="shared" si="10"/>
        <v>12622000</v>
      </c>
      <c r="BW84" s="40" t="s">
        <v>112</v>
      </c>
      <c r="BX84" s="47">
        <v>45771</v>
      </c>
      <c r="BY84" s="47">
        <v>45899</v>
      </c>
      <c r="BZ84" s="47">
        <f t="shared" si="12"/>
        <v>46019</v>
      </c>
      <c r="CA84" s="56">
        <f t="shared" ca="1" si="11"/>
        <v>70</v>
      </c>
      <c r="CB84" s="54">
        <f t="shared" si="7"/>
        <v>46019</v>
      </c>
      <c r="CC84" s="52">
        <f ca="1">CA84/BK84</f>
        <v>0.546875</v>
      </c>
      <c r="CD84" s="52">
        <f ca="1">CA84/BK84</f>
        <v>0.546875</v>
      </c>
      <c r="CE84" s="52">
        <f>+BU84/BT84</f>
        <v>0</v>
      </c>
      <c r="CF84" s="52">
        <f>+BU84/BT84</f>
        <v>0</v>
      </c>
    </row>
    <row r="85" spans="1:114" ht="15" customHeight="1" x14ac:dyDescent="0.25">
      <c r="A85" s="20" t="s">
        <v>1057</v>
      </c>
      <c r="B85" s="21">
        <v>45775</v>
      </c>
      <c r="C85" s="22" t="s">
        <v>128</v>
      </c>
      <c r="D85" s="23">
        <v>52366993</v>
      </c>
      <c r="E85" s="22" t="s">
        <v>129</v>
      </c>
      <c r="F85" s="24" t="s">
        <v>86</v>
      </c>
      <c r="G85" s="25" t="s">
        <v>347</v>
      </c>
      <c r="H85" s="55" t="s">
        <v>1058</v>
      </c>
      <c r="I85" s="44" t="s">
        <v>89</v>
      </c>
      <c r="J85" s="44" t="s">
        <v>89</v>
      </c>
      <c r="K85" s="27" t="s">
        <v>1059</v>
      </c>
      <c r="L85" s="28" t="s">
        <v>1060</v>
      </c>
      <c r="M85" s="28" t="s">
        <v>92</v>
      </c>
      <c r="N85" s="29" t="s">
        <v>93</v>
      </c>
      <c r="O85" s="30">
        <v>80111600</v>
      </c>
      <c r="P85" s="91">
        <v>17472000</v>
      </c>
      <c r="Q85" s="56" t="s">
        <v>1061</v>
      </c>
      <c r="R85" s="56" t="s">
        <v>1062</v>
      </c>
      <c r="S85" s="44" t="s">
        <v>303</v>
      </c>
      <c r="T85" s="54">
        <v>45776</v>
      </c>
      <c r="U85" s="35" t="s">
        <v>353</v>
      </c>
      <c r="V85" s="36" t="s">
        <v>354</v>
      </c>
      <c r="W85" s="37" t="s">
        <v>355</v>
      </c>
      <c r="X85" s="37">
        <v>45958</v>
      </c>
      <c r="Y85" s="38">
        <v>800141645</v>
      </c>
      <c r="Z85" s="38">
        <v>7</v>
      </c>
      <c r="AA85" s="29" t="s">
        <v>99</v>
      </c>
      <c r="AB85" s="83" t="s">
        <v>100</v>
      </c>
      <c r="AC85" s="57" t="s">
        <v>1063</v>
      </c>
      <c r="AD85" s="57">
        <v>0</v>
      </c>
      <c r="AE85" s="35" t="s">
        <v>93</v>
      </c>
      <c r="AF85" s="57" t="s">
        <v>1063</v>
      </c>
      <c r="AG85" s="40" t="s">
        <v>93</v>
      </c>
      <c r="AH85" s="44" t="s">
        <v>1064</v>
      </c>
      <c r="AI85" s="44" t="s">
        <v>1064</v>
      </c>
      <c r="AJ85" s="90" t="s">
        <v>1065</v>
      </c>
      <c r="AK85" s="40" t="s">
        <v>93</v>
      </c>
      <c r="AL85" s="40" t="s">
        <v>93</v>
      </c>
      <c r="AM85" s="40" t="s">
        <v>93</v>
      </c>
      <c r="AN85" s="40" t="s">
        <v>93</v>
      </c>
      <c r="AO85" s="40" t="s">
        <v>93</v>
      </c>
      <c r="AP85" s="40" t="s">
        <v>105</v>
      </c>
      <c r="AQ85" s="22" t="s">
        <v>106</v>
      </c>
      <c r="AR85" s="54">
        <v>45777</v>
      </c>
      <c r="AS85" s="44" t="s">
        <v>107</v>
      </c>
      <c r="AT85" s="30" t="s">
        <v>1066</v>
      </c>
      <c r="AU85" s="45" t="s">
        <v>109</v>
      </c>
      <c r="AV85" s="29" t="s">
        <v>93</v>
      </c>
      <c r="AW85" s="29" t="s">
        <v>93</v>
      </c>
      <c r="AX85" s="29" t="s">
        <v>93</v>
      </c>
      <c r="AY85" s="29" t="s">
        <v>93</v>
      </c>
      <c r="AZ85" s="29" t="s">
        <v>93</v>
      </c>
      <c r="BA85" s="29" t="s">
        <v>93</v>
      </c>
      <c r="BB85" s="29" t="s">
        <v>100</v>
      </c>
      <c r="BC85" s="57">
        <v>1111452837</v>
      </c>
      <c r="BD85" s="29" t="s">
        <v>93</v>
      </c>
      <c r="BE85" s="29" t="s">
        <v>93</v>
      </c>
      <c r="BF85" s="29" t="s">
        <v>93</v>
      </c>
      <c r="BG85" s="28" t="s">
        <v>381</v>
      </c>
      <c r="BH85" s="47">
        <v>45782</v>
      </c>
      <c r="BI85" s="32">
        <v>6016510420</v>
      </c>
      <c r="BJ85" s="48" t="s">
        <v>382</v>
      </c>
      <c r="BK85" s="35">
        <f t="shared" si="8"/>
        <v>155</v>
      </c>
      <c r="BL85" s="49">
        <v>0</v>
      </c>
      <c r="BM85" s="49">
        <v>0</v>
      </c>
      <c r="BN85" s="49">
        <v>0</v>
      </c>
      <c r="BO85" s="37"/>
      <c r="BP85" s="49">
        <v>0</v>
      </c>
      <c r="BQ85" s="37"/>
      <c r="BR85" s="49">
        <f t="shared" si="9"/>
        <v>0</v>
      </c>
      <c r="BS85" s="50">
        <v>0</v>
      </c>
      <c r="BT85" s="49">
        <f>P85+BR85-BS85</f>
        <v>17472000</v>
      </c>
      <c r="BU85" s="101">
        <v>0</v>
      </c>
      <c r="BV85" s="101">
        <f t="shared" si="10"/>
        <v>17472000</v>
      </c>
      <c r="BW85" s="40" t="s">
        <v>112</v>
      </c>
      <c r="BX85" s="47">
        <v>45775</v>
      </c>
      <c r="BY85" s="47">
        <v>45930</v>
      </c>
      <c r="BZ85" s="47">
        <f t="shared" si="12"/>
        <v>46050</v>
      </c>
      <c r="CA85" s="56">
        <f t="shared" ca="1" si="11"/>
        <v>66</v>
      </c>
      <c r="CB85" s="54">
        <f t="shared" si="7"/>
        <v>46050</v>
      </c>
      <c r="CC85" s="52">
        <f ca="1">CA85/BK85</f>
        <v>0.4258064516129032</v>
      </c>
      <c r="CD85" s="52">
        <f ca="1">CA85/BK85</f>
        <v>0.4258064516129032</v>
      </c>
      <c r="CE85" s="52">
        <f>+BU85/BT85</f>
        <v>0</v>
      </c>
      <c r="CF85" s="52">
        <f>+BU85/BT85</f>
        <v>0</v>
      </c>
    </row>
    <row r="86" spans="1:114" ht="15" customHeight="1" x14ac:dyDescent="0.25">
      <c r="A86" s="20" t="s">
        <v>1067</v>
      </c>
      <c r="B86" s="21">
        <v>45775</v>
      </c>
      <c r="C86" s="22" t="s">
        <v>84</v>
      </c>
      <c r="D86" s="23">
        <v>53008375</v>
      </c>
      <c r="E86" s="22" t="s">
        <v>85</v>
      </c>
      <c r="F86" s="24" t="s">
        <v>86</v>
      </c>
      <c r="G86" s="25" t="s">
        <v>347</v>
      </c>
      <c r="H86" s="55" t="s">
        <v>1068</v>
      </c>
      <c r="I86" s="28" t="s">
        <v>533</v>
      </c>
      <c r="J86" s="28" t="s">
        <v>533</v>
      </c>
      <c r="K86" s="27" t="s">
        <v>1069</v>
      </c>
      <c r="L86" s="28" t="s">
        <v>1070</v>
      </c>
      <c r="M86" s="22" t="s">
        <v>736</v>
      </c>
      <c r="N86" s="29" t="s">
        <v>93</v>
      </c>
      <c r="O86" s="30">
        <v>49101704</v>
      </c>
      <c r="P86" s="91">
        <v>10000000</v>
      </c>
      <c r="Q86" s="56" t="s">
        <v>1071</v>
      </c>
      <c r="R86" s="56" t="s">
        <v>1072</v>
      </c>
      <c r="S86" s="44" t="s">
        <v>1073</v>
      </c>
      <c r="T86" s="54">
        <v>45776</v>
      </c>
      <c r="U86" s="35" t="s">
        <v>353</v>
      </c>
      <c r="V86" s="36" t="s">
        <v>354</v>
      </c>
      <c r="W86" s="37" t="s">
        <v>355</v>
      </c>
      <c r="X86" s="37">
        <v>45958</v>
      </c>
      <c r="Y86" s="38">
        <v>800141645</v>
      </c>
      <c r="Z86" s="38">
        <v>7</v>
      </c>
      <c r="AA86" s="61" t="s">
        <v>337</v>
      </c>
      <c r="AB86" s="83" t="s">
        <v>338</v>
      </c>
      <c r="AC86" s="57">
        <v>0</v>
      </c>
      <c r="AD86" s="57" t="s">
        <v>1074</v>
      </c>
      <c r="AE86" s="56">
        <v>1</v>
      </c>
      <c r="AF86" s="57" t="s">
        <v>1075</v>
      </c>
      <c r="AG86" s="40" t="s">
        <v>93</v>
      </c>
      <c r="AH86" s="44" t="s">
        <v>1076</v>
      </c>
      <c r="AI86" s="44" t="s">
        <v>1077</v>
      </c>
      <c r="AJ86" s="90" t="s">
        <v>1078</v>
      </c>
      <c r="AK86" s="40" t="s">
        <v>93</v>
      </c>
      <c r="AL86" s="40" t="s">
        <v>93</v>
      </c>
      <c r="AM86" s="40" t="s">
        <v>93</v>
      </c>
      <c r="AN86" s="40" t="s">
        <v>93</v>
      </c>
      <c r="AO86" s="40" t="s">
        <v>93</v>
      </c>
      <c r="AP86" s="40" t="s">
        <v>105</v>
      </c>
      <c r="AQ86" s="22" t="s">
        <v>106</v>
      </c>
      <c r="AR86" s="54">
        <v>45776</v>
      </c>
      <c r="AS86" s="44" t="s">
        <v>140</v>
      </c>
      <c r="AT86" s="30" t="s">
        <v>1079</v>
      </c>
      <c r="AU86" s="45" t="s">
        <v>109</v>
      </c>
      <c r="AV86" s="29" t="s">
        <v>93</v>
      </c>
      <c r="AW86" s="29" t="s">
        <v>93</v>
      </c>
      <c r="AX86" s="29" t="s">
        <v>93</v>
      </c>
      <c r="AY86" s="29" t="s">
        <v>93</v>
      </c>
      <c r="AZ86" s="29" t="s">
        <v>93</v>
      </c>
      <c r="BA86" s="29" t="s">
        <v>93</v>
      </c>
      <c r="BB86" s="29" t="s">
        <v>100</v>
      </c>
      <c r="BC86" s="57">
        <v>52234812</v>
      </c>
      <c r="BD86" s="29" t="s">
        <v>93</v>
      </c>
      <c r="BE86" s="29" t="s">
        <v>93</v>
      </c>
      <c r="BF86" s="29" t="s">
        <v>93</v>
      </c>
      <c r="BG86" s="28" t="s">
        <v>360</v>
      </c>
      <c r="BH86" s="47">
        <v>45777</v>
      </c>
      <c r="BI86" s="32">
        <v>6016510420</v>
      </c>
      <c r="BJ86" s="48" t="s">
        <v>361</v>
      </c>
      <c r="BK86" s="35">
        <f t="shared" si="8"/>
        <v>130</v>
      </c>
      <c r="BL86" s="49">
        <v>0</v>
      </c>
      <c r="BM86" s="49">
        <v>0</v>
      </c>
      <c r="BN86" s="49">
        <v>0</v>
      </c>
      <c r="BO86" s="37"/>
      <c r="BP86" s="49">
        <v>0</v>
      </c>
      <c r="BQ86" s="37"/>
      <c r="BR86" s="49">
        <f t="shared" si="9"/>
        <v>0</v>
      </c>
      <c r="BS86" s="50">
        <v>0</v>
      </c>
      <c r="BT86" s="49">
        <f>P86+BR86-BS86</f>
        <v>10000000</v>
      </c>
      <c r="BU86" s="101">
        <v>0</v>
      </c>
      <c r="BV86" s="101">
        <f t="shared" si="10"/>
        <v>10000000</v>
      </c>
      <c r="BW86" s="40" t="s">
        <v>112</v>
      </c>
      <c r="BX86" s="47">
        <v>45775</v>
      </c>
      <c r="BY86" s="47">
        <v>45905</v>
      </c>
      <c r="BZ86" s="47">
        <f t="shared" si="12"/>
        <v>46025</v>
      </c>
      <c r="CA86" s="56">
        <f t="shared" ca="1" si="11"/>
        <v>66</v>
      </c>
      <c r="CB86" s="54">
        <f t="shared" si="7"/>
        <v>46025</v>
      </c>
      <c r="CC86" s="52">
        <f ca="1">CA86/BK86</f>
        <v>0.50769230769230766</v>
      </c>
      <c r="CD86" s="52">
        <f ca="1">CA86/BK86</f>
        <v>0.50769230769230766</v>
      </c>
      <c r="CE86" s="52">
        <f>+BU86/BT86</f>
        <v>0</v>
      </c>
      <c r="CF86" s="52">
        <f>+BU86/BT86</f>
        <v>0</v>
      </c>
    </row>
    <row r="87" spans="1:114" ht="15" customHeight="1" x14ac:dyDescent="0.25">
      <c r="A87" s="20" t="s">
        <v>1080</v>
      </c>
      <c r="B87" s="21">
        <v>45777</v>
      </c>
      <c r="C87" s="22" t="s">
        <v>84</v>
      </c>
      <c r="D87" s="23">
        <v>53008375</v>
      </c>
      <c r="E87" s="22" t="s">
        <v>85</v>
      </c>
      <c r="F87" s="24" t="s">
        <v>86</v>
      </c>
      <c r="G87" s="25" t="s">
        <v>347</v>
      </c>
      <c r="H87" s="55" t="s">
        <v>1081</v>
      </c>
      <c r="I87" s="28" t="s">
        <v>533</v>
      </c>
      <c r="J87" s="28" t="s">
        <v>533</v>
      </c>
      <c r="K87" s="27" t="s">
        <v>1082</v>
      </c>
      <c r="L87" s="89" t="s">
        <v>1083</v>
      </c>
      <c r="M87" s="22" t="s">
        <v>736</v>
      </c>
      <c r="N87" s="29" t="s">
        <v>93</v>
      </c>
      <c r="O87" s="30">
        <v>43201800</v>
      </c>
      <c r="P87" s="91">
        <v>67312610</v>
      </c>
      <c r="Q87" s="56" t="s">
        <v>1084</v>
      </c>
      <c r="R87" s="56" t="s">
        <v>1085</v>
      </c>
      <c r="S87" s="44" t="s">
        <v>1086</v>
      </c>
      <c r="T87" s="54">
        <v>45777</v>
      </c>
      <c r="U87" s="35" t="s">
        <v>353</v>
      </c>
      <c r="V87" s="36" t="s">
        <v>354</v>
      </c>
      <c r="W87" s="37" t="s">
        <v>355</v>
      </c>
      <c r="X87" s="37">
        <v>45958</v>
      </c>
      <c r="Y87" s="38">
        <v>800141645</v>
      </c>
      <c r="Z87" s="38">
        <v>7</v>
      </c>
      <c r="AA87" s="61" t="s">
        <v>337</v>
      </c>
      <c r="AB87" s="83" t="s">
        <v>338</v>
      </c>
      <c r="AC87" s="57">
        <v>0</v>
      </c>
      <c r="AD87" s="57" t="s">
        <v>1087</v>
      </c>
      <c r="AE87" s="56">
        <v>2</v>
      </c>
      <c r="AF87" s="57" t="s">
        <v>1088</v>
      </c>
      <c r="AG87" s="40" t="s">
        <v>93</v>
      </c>
      <c r="AH87" s="44" t="s">
        <v>1089</v>
      </c>
      <c r="AI87" s="44" t="s">
        <v>1090</v>
      </c>
      <c r="AJ87" s="90" t="s">
        <v>1091</v>
      </c>
      <c r="AK87" s="40" t="s">
        <v>93</v>
      </c>
      <c r="AL87" s="40" t="s">
        <v>93</v>
      </c>
      <c r="AM87" s="40" t="s">
        <v>93</v>
      </c>
      <c r="AN87" s="40" t="s">
        <v>93</v>
      </c>
      <c r="AO87" s="40" t="s">
        <v>93</v>
      </c>
      <c r="AP87" s="40" t="s">
        <v>105</v>
      </c>
      <c r="AQ87" s="22" t="s">
        <v>106</v>
      </c>
      <c r="AR87" s="54">
        <v>45777</v>
      </c>
      <c r="AS87" s="44" t="s">
        <v>140</v>
      </c>
      <c r="AT87" s="30" t="s">
        <v>1092</v>
      </c>
      <c r="AU87" s="45" t="s">
        <v>109</v>
      </c>
      <c r="AV87" s="29" t="s">
        <v>93</v>
      </c>
      <c r="AW87" s="29" t="s">
        <v>93</v>
      </c>
      <c r="AX87" s="29" t="s">
        <v>93</v>
      </c>
      <c r="AY87" s="29" t="s">
        <v>93</v>
      </c>
      <c r="AZ87" s="29" t="s">
        <v>93</v>
      </c>
      <c r="BA87" s="29" t="s">
        <v>93</v>
      </c>
      <c r="BB87" s="29" t="s">
        <v>100</v>
      </c>
      <c r="BC87" s="57">
        <v>1111452837</v>
      </c>
      <c r="BD87" s="29" t="s">
        <v>93</v>
      </c>
      <c r="BE87" s="29" t="s">
        <v>93</v>
      </c>
      <c r="BF87" s="29" t="s">
        <v>93</v>
      </c>
      <c r="BG87" s="28" t="s">
        <v>381</v>
      </c>
      <c r="BH87" s="47">
        <v>45777</v>
      </c>
      <c r="BI87" s="32">
        <v>6016510420</v>
      </c>
      <c r="BJ87" s="48" t="s">
        <v>382</v>
      </c>
      <c r="BK87" s="35">
        <f t="shared" si="8"/>
        <v>122</v>
      </c>
      <c r="BL87" s="49">
        <v>0</v>
      </c>
      <c r="BM87" s="49">
        <v>0</v>
      </c>
      <c r="BN87" s="49">
        <v>0</v>
      </c>
      <c r="BO87" s="37"/>
      <c r="BP87" s="49">
        <v>0</v>
      </c>
      <c r="BQ87" s="37"/>
      <c r="BR87" s="49">
        <f t="shared" si="9"/>
        <v>0</v>
      </c>
      <c r="BS87" s="50">
        <v>0</v>
      </c>
      <c r="BT87" s="49">
        <f>P87+BR87-BS87</f>
        <v>67312610</v>
      </c>
      <c r="BU87" s="101">
        <v>0</v>
      </c>
      <c r="BV87" s="101">
        <f t="shared" si="10"/>
        <v>67312610</v>
      </c>
      <c r="BW87" s="40" t="s">
        <v>112</v>
      </c>
      <c r="BX87" s="47">
        <v>45777</v>
      </c>
      <c r="BY87" s="47">
        <v>45899</v>
      </c>
      <c r="BZ87" s="47">
        <f t="shared" si="12"/>
        <v>46019</v>
      </c>
      <c r="CA87" s="56">
        <f t="shared" ca="1" si="11"/>
        <v>64</v>
      </c>
      <c r="CB87" s="54">
        <f t="shared" si="7"/>
        <v>46019</v>
      </c>
      <c r="CC87" s="52">
        <f ca="1">CA87/BK87</f>
        <v>0.52459016393442626</v>
      </c>
      <c r="CD87" s="52">
        <f ca="1">CA87/BK87</f>
        <v>0.52459016393442626</v>
      </c>
      <c r="CE87" s="52">
        <f>+BU87/BT87</f>
        <v>0</v>
      </c>
      <c r="CF87" s="52">
        <f>+BU87/BT87</f>
        <v>0</v>
      </c>
    </row>
    <row r="88" spans="1:114" ht="15" customHeight="1" x14ac:dyDescent="0.25">
      <c r="A88" s="20" t="s">
        <v>1093</v>
      </c>
      <c r="B88" s="21">
        <v>45777</v>
      </c>
      <c r="C88" s="22" t="s">
        <v>416</v>
      </c>
      <c r="D88" s="23">
        <v>51584885</v>
      </c>
      <c r="E88" s="44" t="s">
        <v>417</v>
      </c>
      <c r="F88" s="24" t="s">
        <v>86</v>
      </c>
      <c r="G88" s="28" t="s">
        <v>1094</v>
      </c>
      <c r="H88" s="55" t="s">
        <v>1095</v>
      </c>
      <c r="I88" s="44" t="s">
        <v>1096</v>
      </c>
      <c r="J88" s="44" t="s">
        <v>1096</v>
      </c>
      <c r="K88" s="27" t="s">
        <v>1097</v>
      </c>
      <c r="L88" s="28" t="s">
        <v>1098</v>
      </c>
      <c r="M88" s="28" t="s">
        <v>333</v>
      </c>
      <c r="N88" s="29" t="s">
        <v>93</v>
      </c>
      <c r="O88" s="30">
        <v>84131500</v>
      </c>
      <c r="P88" s="31">
        <v>8167678420</v>
      </c>
      <c r="Q88" s="56" t="s">
        <v>245</v>
      </c>
      <c r="R88" s="56" t="s">
        <v>1099</v>
      </c>
      <c r="S88" s="44" t="s">
        <v>336</v>
      </c>
      <c r="T88" s="54" t="s">
        <v>1100</v>
      </c>
      <c r="U88" s="35" t="s">
        <v>97</v>
      </c>
      <c r="V88" s="36" t="s">
        <v>98</v>
      </c>
      <c r="W88" s="37" t="s">
        <v>93</v>
      </c>
      <c r="X88" s="37" t="s">
        <v>93</v>
      </c>
      <c r="Y88" s="38">
        <v>899999162</v>
      </c>
      <c r="Z88" s="38">
        <v>4</v>
      </c>
      <c r="AA88" s="61" t="s">
        <v>337</v>
      </c>
      <c r="AB88" s="61" t="s">
        <v>338</v>
      </c>
      <c r="AC88" s="57">
        <v>0</v>
      </c>
      <c r="AD88" s="57" t="s">
        <v>1101</v>
      </c>
      <c r="AE88" s="56">
        <v>7</v>
      </c>
      <c r="AF88" s="57" t="s">
        <v>1102</v>
      </c>
      <c r="AG88" s="40" t="s">
        <v>93</v>
      </c>
      <c r="AH88" s="44" t="s">
        <v>1103</v>
      </c>
      <c r="AI88" s="44" t="s">
        <v>342</v>
      </c>
      <c r="AJ88" s="42" t="s">
        <v>343</v>
      </c>
      <c r="AK88" s="35" t="s">
        <v>93</v>
      </c>
      <c r="AL88" s="35">
        <v>860002184</v>
      </c>
      <c r="AM88" s="35">
        <v>6</v>
      </c>
      <c r="AN88" s="35" t="s">
        <v>93</v>
      </c>
      <c r="AO88" s="44" t="s">
        <v>1104</v>
      </c>
      <c r="AP88" s="40" t="s">
        <v>93</v>
      </c>
      <c r="AQ88" s="22" t="s">
        <v>93</v>
      </c>
      <c r="AR88" s="54">
        <v>1</v>
      </c>
      <c r="AS88" s="44" t="s">
        <v>93</v>
      </c>
      <c r="AT88" s="30">
        <v>0</v>
      </c>
      <c r="AU88" s="45" t="s">
        <v>109</v>
      </c>
      <c r="AV88" s="29" t="s">
        <v>93</v>
      </c>
      <c r="AW88" s="29" t="s">
        <v>93</v>
      </c>
      <c r="AX88" s="29" t="s">
        <v>93</v>
      </c>
      <c r="AY88" s="29" t="s">
        <v>93</v>
      </c>
      <c r="AZ88" s="29" t="s">
        <v>93</v>
      </c>
      <c r="BA88" s="29" t="s">
        <v>93</v>
      </c>
      <c r="BB88" s="29" t="s">
        <v>100</v>
      </c>
      <c r="BC88" s="57">
        <v>52933982</v>
      </c>
      <c r="BD88" s="29" t="s">
        <v>93</v>
      </c>
      <c r="BE88" s="29" t="s">
        <v>93</v>
      </c>
      <c r="BF88" s="29" t="s">
        <v>93</v>
      </c>
      <c r="BG88" s="28" t="s">
        <v>344</v>
      </c>
      <c r="BH88" s="47">
        <v>45782</v>
      </c>
      <c r="BI88" s="32">
        <v>6016510420</v>
      </c>
      <c r="BJ88" s="48" t="s">
        <v>345</v>
      </c>
      <c r="BK88" s="35">
        <f>BY88-BX88</f>
        <v>365</v>
      </c>
      <c r="BL88" s="49">
        <v>0</v>
      </c>
      <c r="BM88" s="49">
        <v>0</v>
      </c>
      <c r="BN88" s="49">
        <v>0</v>
      </c>
      <c r="BO88" s="37"/>
      <c r="BP88" s="49">
        <v>0</v>
      </c>
      <c r="BQ88" s="37"/>
      <c r="BR88" s="49">
        <f>BN88+BP88</f>
        <v>0</v>
      </c>
      <c r="BS88" s="50">
        <v>0</v>
      </c>
      <c r="BT88" s="49">
        <f>P88+BR88-BS88</f>
        <v>8167678420</v>
      </c>
      <c r="BU88" s="101">
        <v>0</v>
      </c>
      <c r="BV88" s="101">
        <f>BT88-BU88</f>
        <v>8167678420</v>
      </c>
      <c r="BW88" s="40" t="s">
        <v>112</v>
      </c>
      <c r="BX88" s="47">
        <v>45778</v>
      </c>
      <c r="BY88" s="47">
        <v>46143</v>
      </c>
      <c r="BZ88" s="47">
        <f t="shared" si="12"/>
        <v>46263</v>
      </c>
      <c r="CA88" s="56">
        <f t="shared" ca="1" si="11"/>
        <v>63</v>
      </c>
      <c r="CB88" s="54">
        <f t="shared" si="7"/>
        <v>46263</v>
      </c>
      <c r="CC88" s="52">
        <f ca="1">CA88/BK88</f>
        <v>0.17260273972602741</v>
      </c>
      <c r="CD88" s="52">
        <f ca="1">CA88/BK88</f>
        <v>0.17260273972602741</v>
      </c>
      <c r="CE88" s="52">
        <f>+BU88/BT88</f>
        <v>0</v>
      </c>
      <c r="CF88" s="52">
        <f>+BU88/BT88</f>
        <v>0</v>
      </c>
    </row>
    <row r="89" spans="1:114" ht="15" customHeight="1" x14ac:dyDescent="0.25">
      <c r="A89" s="20" t="s">
        <v>1105</v>
      </c>
      <c r="B89" s="21">
        <v>45777</v>
      </c>
      <c r="C89" s="22" t="s">
        <v>416</v>
      </c>
      <c r="D89" s="23">
        <v>51584885</v>
      </c>
      <c r="E89" s="44" t="s">
        <v>417</v>
      </c>
      <c r="F89" s="24" t="s">
        <v>86</v>
      </c>
      <c r="G89" s="28" t="s">
        <v>1094</v>
      </c>
      <c r="H89" s="55" t="s">
        <v>1095</v>
      </c>
      <c r="I89" s="44" t="s">
        <v>1096</v>
      </c>
      <c r="J89" s="44" t="s">
        <v>1096</v>
      </c>
      <c r="K89" s="27" t="s">
        <v>1097</v>
      </c>
      <c r="L89" s="88" t="s">
        <v>1098</v>
      </c>
      <c r="M89" s="28" t="s">
        <v>333</v>
      </c>
      <c r="N89" s="29" t="s">
        <v>93</v>
      </c>
      <c r="O89" s="30">
        <v>84131500</v>
      </c>
      <c r="P89" s="31">
        <v>281562330</v>
      </c>
      <c r="Q89" s="56" t="s">
        <v>245</v>
      </c>
      <c r="R89" s="56" t="s">
        <v>1106</v>
      </c>
      <c r="S89" s="44" t="s">
        <v>336</v>
      </c>
      <c r="T89" s="54" t="s">
        <v>1100</v>
      </c>
      <c r="U89" s="35" t="s">
        <v>97</v>
      </c>
      <c r="V89" s="36" t="s">
        <v>98</v>
      </c>
      <c r="W89" s="37" t="s">
        <v>93</v>
      </c>
      <c r="X89" s="37" t="s">
        <v>93</v>
      </c>
      <c r="Y89" s="38">
        <v>899999162</v>
      </c>
      <c r="Z89" s="38">
        <v>4</v>
      </c>
      <c r="AA89" s="61" t="s">
        <v>337</v>
      </c>
      <c r="AB89" s="61" t="s">
        <v>338</v>
      </c>
      <c r="AC89" s="57">
        <v>0</v>
      </c>
      <c r="AD89" s="57" t="s">
        <v>339</v>
      </c>
      <c r="AE89" s="56">
        <v>2</v>
      </c>
      <c r="AF89" s="57" t="s">
        <v>340</v>
      </c>
      <c r="AG89" s="40" t="s">
        <v>93</v>
      </c>
      <c r="AH89" s="44" t="s">
        <v>341</v>
      </c>
      <c r="AI89" s="44" t="s">
        <v>342</v>
      </c>
      <c r="AJ89" s="42" t="s">
        <v>343</v>
      </c>
      <c r="AK89" s="35" t="s">
        <v>93</v>
      </c>
      <c r="AL89" s="35" t="s">
        <v>93</v>
      </c>
      <c r="AM89" s="35" t="s">
        <v>93</v>
      </c>
      <c r="AN89" s="35" t="s">
        <v>93</v>
      </c>
      <c r="AO89" s="40" t="s">
        <v>93</v>
      </c>
      <c r="AP89" s="40" t="s">
        <v>93</v>
      </c>
      <c r="AQ89" s="22" t="s">
        <v>93</v>
      </c>
      <c r="AR89" s="54">
        <v>1</v>
      </c>
      <c r="AS89" s="44" t="s">
        <v>93</v>
      </c>
      <c r="AT89" s="30">
        <v>0</v>
      </c>
      <c r="AU89" s="45" t="s">
        <v>109</v>
      </c>
      <c r="AV89" s="29" t="s">
        <v>93</v>
      </c>
      <c r="AW89" s="29" t="s">
        <v>93</v>
      </c>
      <c r="AX89" s="29" t="s">
        <v>93</v>
      </c>
      <c r="AY89" s="29" t="s">
        <v>93</v>
      </c>
      <c r="AZ89" s="29" t="s">
        <v>93</v>
      </c>
      <c r="BA89" s="29" t="s">
        <v>93</v>
      </c>
      <c r="BB89" s="29" t="s">
        <v>100</v>
      </c>
      <c r="BC89" s="57">
        <v>52933982</v>
      </c>
      <c r="BD89" s="29" t="s">
        <v>93</v>
      </c>
      <c r="BE89" s="29" t="s">
        <v>93</v>
      </c>
      <c r="BF89" s="29" t="s">
        <v>93</v>
      </c>
      <c r="BG89" s="28" t="s">
        <v>344</v>
      </c>
      <c r="BH89" s="47">
        <v>45782</v>
      </c>
      <c r="BI89" s="32">
        <v>6016510420</v>
      </c>
      <c r="BJ89" s="48" t="s">
        <v>345</v>
      </c>
      <c r="BK89" s="35">
        <f t="shared" ref="BK89:BK113" si="13">BY89-BX89</f>
        <v>365</v>
      </c>
      <c r="BL89" s="49">
        <v>0</v>
      </c>
      <c r="BM89" s="49">
        <v>0</v>
      </c>
      <c r="BN89" s="49">
        <v>0</v>
      </c>
      <c r="BO89" s="37"/>
      <c r="BP89" s="49">
        <v>0</v>
      </c>
      <c r="BQ89" s="37"/>
      <c r="BR89" s="49">
        <f t="shared" ref="BR89:BR113" si="14">BN89+BP89</f>
        <v>0</v>
      </c>
      <c r="BS89" s="50">
        <v>0</v>
      </c>
      <c r="BT89" s="49">
        <f>P89+BR89-BS89</f>
        <v>281562330</v>
      </c>
      <c r="BU89" s="101">
        <v>0</v>
      </c>
      <c r="BV89" s="101">
        <f t="shared" si="10"/>
        <v>281562330</v>
      </c>
      <c r="BW89" s="40" t="s">
        <v>112</v>
      </c>
      <c r="BX89" s="47">
        <v>45781</v>
      </c>
      <c r="BY89" s="47">
        <v>46146</v>
      </c>
      <c r="BZ89" s="47">
        <f t="shared" si="12"/>
        <v>46266</v>
      </c>
      <c r="CA89" s="56">
        <f t="shared" ca="1" si="11"/>
        <v>60</v>
      </c>
      <c r="CB89" s="54">
        <f t="shared" si="7"/>
        <v>46266</v>
      </c>
      <c r="CC89" s="52">
        <f ca="1">CA89/BK89</f>
        <v>0.16438356164383561</v>
      </c>
      <c r="CD89" s="52">
        <f ca="1">CA89/BK89</f>
        <v>0.16438356164383561</v>
      </c>
      <c r="CE89" s="52">
        <f>+BU89/BT89</f>
        <v>0</v>
      </c>
      <c r="CF89" s="52">
        <f>+BU89/BT89</f>
        <v>0</v>
      </c>
    </row>
    <row r="90" spans="1:114" s="107" customFormat="1" ht="13.5" customHeight="1" x14ac:dyDescent="0.25">
      <c r="A90" s="104" t="s">
        <v>1393</v>
      </c>
      <c r="B90" s="105"/>
      <c r="C90" s="105"/>
      <c r="D90" s="105"/>
      <c r="E90" s="105"/>
      <c r="F90" s="105"/>
      <c r="G90" s="105"/>
      <c r="H90" s="105"/>
      <c r="I90" s="105"/>
      <c r="J90" s="105"/>
      <c r="K90" s="105"/>
      <c r="L90" s="105"/>
      <c r="M90" s="105"/>
      <c r="N90" s="105"/>
      <c r="O90" s="105"/>
      <c r="P90" s="105"/>
      <c r="Q90" s="105"/>
      <c r="R90" s="105"/>
      <c r="S90" s="105"/>
      <c r="T90" s="105"/>
      <c r="U90" s="105"/>
      <c r="V90" s="105"/>
      <c r="W90" s="105"/>
      <c r="X90" s="105"/>
      <c r="Y90" s="105"/>
      <c r="Z90" s="105"/>
      <c r="AA90" s="105"/>
      <c r="AB90" s="105"/>
      <c r="AC90" s="105"/>
      <c r="AD90" s="105"/>
      <c r="AE90" s="105"/>
      <c r="AF90" s="105"/>
      <c r="AG90" s="105"/>
      <c r="AH90" s="105"/>
      <c r="AI90" s="105"/>
      <c r="AJ90" s="105"/>
      <c r="AK90" s="105"/>
      <c r="AL90" s="105"/>
      <c r="AM90" s="105"/>
      <c r="AN90" s="105"/>
      <c r="AO90" s="105"/>
      <c r="AP90" s="105"/>
      <c r="AQ90" s="105"/>
      <c r="AR90" s="105"/>
      <c r="AS90" s="105"/>
      <c r="AT90" s="105"/>
      <c r="AU90" s="105"/>
      <c r="AV90" s="105"/>
      <c r="AW90" s="105"/>
      <c r="AX90" s="105"/>
      <c r="AY90" s="105"/>
      <c r="AZ90" s="105"/>
      <c r="BA90" s="105"/>
      <c r="BB90" s="105"/>
      <c r="BC90" s="105"/>
      <c r="BD90" s="105"/>
      <c r="BE90" s="105"/>
      <c r="BF90" s="105"/>
      <c r="BG90" s="105"/>
      <c r="BH90" s="105"/>
      <c r="BI90" s="105"/>
      <c r="BJ90" s="105"/>
      <c r="BK90" s="105"/>
      <c r="BL90" s="105"/>
      <c r="BM90" s="105"/>
      <c r="BN90" s="105"/>
      <c r="BO90" s="105"/>
      <c r="BP90" s="105"/>
      <c r="BQ90" s="105"/>
      <c r="BR90" s="105"/>
      <c r="BS90" s="105"/>
      <c r="BT90" s="105"/>
      <c r="BU90" s="105"/>
      <c r="BV90" s="105"/>
      <c r="BW90" s="105"/>
      <c r="BX90" s="105"/>
      <c r="BY90" s="105"/>
      <c r="BZ90" s="105"/>
      <c r="CA90" s="105"/>
      <c r="CB90" s="105"/>
      <c r="CC90" s="105"/>
      <c r="CD90" s="105"/>
      <c r="CE90" s="105"/>
      <c r="CF90" s="105"/>
      <c r="CG90" s="105"/>
      <c r="CH90" s="105"/>
      <c r="CI90" s="105"/>
      <c r="CJ90" s="105"/>
      <c r="CK90" s="105"/>
      <c r="CL90" s="105"/>
      <c r="CM90" s="105"/>
      <c r="CN90" s="105"/>
      <c r="CO90" s="105"/>
      <c r="CP90" s="105"/>
      <c r="CQ90" s="105"/>
      <c r="CR90" s="105"/>
      <c r="CS90" s="105"/>
      <c r="CT90" s="105"/>
      <c r="CU90" s="105"/>
      <c r="CV90" s="105"/>
      <c r="CW90" s="105"/>
      <c r="CX90" s="105"/>
      <c r="CY90" s="105"/>
      <c r="CZ90" s="105"/>
      <c r="DA90" s="105"/>
      <c r="DB90" s="105"/>
      <c r="DC90" s="105"/>
      <c r="DD90" s="105"/>
      <c r="DE90" s="105"/>
      <c r="DF90" s="105"/>
      <c r="DG90" s="105"/>
      <c r="DH90" s="105"/>
      <c r="DI90" s="105"/>
      <c r="DJ90" s="106"/>
    </row>
    <row r="91" spans="1:114" ht="15" customHeight="1" x14ac:dyDescent="0.25">
      <c r="A91" s="20" t="s">
        <v>1107</v>
      </c>
      <c r="B91" s="21">
        <v>45784</v>
      </c>
      <c r="C91" s="22" t="s">
        <v>84</v>
      </c>
      <c r="D91" s="23">
        <v>53008375</v>
      </c>
      <c r="E91" s="22" t="s">
        <v>85</v>
      </c>
      <c r="F91" s="24" t="s">
        <v>86</v>
      </c>
      <c r="G91" s="28" t="s">
        <v>629</v>
      </c>
      <c r="H91" s="55" t="s">
        <v>1108</v>
      </c>
      <c r="I91" s="28" t="s">
        <v>533</v>
      </c>
      <c r="J91" s="28" t="s">
        <v>533</v>
      </c>
      <c r="K91" s="27" t="s">
        <v>1109</v>
      </c>
      <c r="L91" s="28" t="s">
        <v>1110</v>
      </c>
      <c r="M91" s="28" t="s">
        <v>92</v>
      </c>
      <c r="N91" s="29" t="s">
        <v>93</v>
      </c>
      <c r="O91" s="30">
        <v>73152100</v>
      </c>
      <c r="P91" s="31">
        <v>50000000</v>
      </c>
      <c r="Q91" s="56" t="s">
        <v>1111</v>
      </c>
      <c r="R91" s="56" t="s">
        <v>1112</v>
      </c>
      <c r="S91" s="44" t="s">
        <v>1113</v>
      </c>
      <c r="T91" s="54" t="s">
        <v>1114</v>
      </c>
      <c r="U91" s="35" t="s">
        <v>97</v>
      </c>
      <c r="V91" s="36" t="s">
        <v>98</v>
      </c>
      <c r="W91" s="37" t="s">
        <v>93</v>
      </c>
      <c r="X91" s="37" t="s">
        <v>93</v>
      </c>
      <c r="Y91" s="38">
        <v>899999162</v>
      </c>
      <c r="Z91" s="38">
        <v>4</v>
      </c>
      <c r="AA91" s="61" t="s">
        <v>337</v>
      </c>
      <c r="AB91" s="61" t="s">
        <v>338</v>
      </c>
      <c r="AC91" s="57">
        <v>0</v>
      </c>
      <c r="AD91" s="57" t="s">
        <v>1115</v>
      </c>
      <c r="AE91" s="56">
        <v>9</v>
      </c>
      <c r="AF91" s="57" t="s">
        <v>1116</v>
      </c>
      <c r="AG91" s="40" t="s">
        <v>93</v>
      </c>
      <c r="AH91" s="44" t="s">
        <v>1117</v>
      </c>
      <c r="AI91" s="44" t="s">
        <v>1118</v>
      </c>
      <c r="AJ91" s="78" t="s">
        <v>1119</v>
      </c>
      <c r="AK91" s="35" t="s">
        <v>93</v>
      </c>
      <c r="AL91" s="35" t="s">
        <v>93</v>
      </c>
      <c r="AM91" s="35" t="s">
        <v>93</v>
      </c>
      <c r="AN91" s="35" t="s">
        <v>93</v>
      </c>
      <c r="AO91" s="40" t="s">
        <v>93</v>
      </c>
      <c r="AP91" s="40" t="s">
        <v>105</v>
      </c>
      <c r="AQ91" s="22" t="s">
        <v>106</v>
      </c>
      <c r="AR91" s="54">
        <v>45784</v>
      </c>
      <c r="AS91" s="44" t="s">
        <v>107</v>
      </c>
      <c r="AT91" s="30" t="s">
        <v>1066</v>
      </c>
      <c r="AU91" s="45" t="s">
        <v>109</v>
      </c>
      <c r="AV91" s="29" t="s">
        <v>93</v>
      </c>
      <c r="AW91" s="29" t="s">
        <v>93</v>
      </c>
      <c r="AX91" s="29" t="s">
        <v>93</v>
      </c>
      <c r="AY91" s="29" t="s">
        <v>93</v>
      </c>
      <c r="AZ91" s="29" t="s">
        <v>93</v>
      </c>
      <c r="BA91" s="29" t="s">
        <v>93</v>
      </c>
      <c r="BB91" s="29" t="s">
        <v>100</v>
      </c>
      <c r="BC91" s="57">
        <v>3171599</v>
      </c>
      <c r="BD91" s="29" t="s">
        <v>93</v>
      </c>
      <c r="BE91" s="29" t="s">
        <v>93</v>
      </c>
      <c r="BF91" s="29" t="s">
        <v>93</v>
      </c>
      <c r="BG91" s="28" t="s">
        <v>1120</v>
      </c>
      <c r="BH91" s="47">
        <v>45785</v>
      </c>
      <c r="BI91" s="32">
        <v>6016510420</v>
      </c>
      <c r="BJ91" s="48" t="s">
        <v>1121</v>
      </c>
      <c r="BK91" s="35">
        <f>BY91-BX91</f>
        <v>207</v>
      </c>
      <c r="BL91" s="49">
        <v>0</v>
      </c>
      <c r="BM91" s="49">
        <v>0</v>
      </c>
      <c r="BN91" s="49">
        <v>0</v>
      </c>
      <c r="BO91" s="37"/>
      <c r="BP91" s="49">
        <v>0</v>
      </c>
      <c r="BQ91" s="37"/>
      <c r="BR91" s="49">
        <f>BN91+BP91</f>
        <v>0</v>
      </c>
      <c r="BS91" s="50">
        <v>0</v>
      </c>
      <c r="BT91" s="49">
        <f>P91+BR91-BS91</f>
        <v>50000000</v>
      </c>
      <c r="BU91" s="101">
        <v>0</v>
      </c>
      <c r="BV91" s="101">
        <f>BT91-BU91</f>
        <v>50000000</v>
      </c>
      <c r="BW91" s="40" t="s">
        <v>112</v>
      </c>
      <c r="BX91" s="47">
        <v>45784</v>
      </c>
      <c r="BY91" s="47">
        <v>45991</v>
      </c>
      <c r="BZ91" s="47">
        <f t="shared" si="12"/>
        <v>46111</v>
      </c>
      <c r="CA91" s="56">
        <f t="shared" ca="1" si="11"/>
        <v>57</v>
      </c>
      <c r="CB91" s="54">
        <f t="shared" si="7"/>
        <v>46111</v>
      </c>
      <c r="CC91" s="52">
        <f ca="1">CA91/BK91</f>
        <v>0.27536231884057971</v>
      </c>
      <c r="CD91" s="52">
        <f ca="1">CA91/BK91</f>
        <v>0.27536231884057971</v>
      </c>
      <c r="CE91" s="52">
        <f>+BU91/BT91</f>
        <v>0</v>
      </c>
      <c r="CF91" s="52">
        <f>+BU91/BT91</f>
        <v>0</v>
      </c>
    </row>
    <row r="92" spans="1:114" ht="15" customHeight="1" x14ac:dyDescent="0.25">
      <c r="A92" s="20" t="s">
        <v>1122</v>
      </c>
      <c r="B92" s="21">
        <v>45784</v>
      </c>
      <c r="C92" s="22" t="s">
        <v>128</v>
      </c>
      <c r="D92" s="23">
        <v>52366993</v>
      </c>
      <c r="E92" s="22" t="s">
        <v>129</v>
      </c>
      <c r="F92" s="24" t="s">
        <v>86</v>
      </c>
      <c r="G92" s="28" t="s">
        <v>87</v>
      </c>
      <c r="H92" s="55" t="s">
        <v>1123</v>
      </c>
      <c r="I92" s="44" t="s">
        <v>330</v>
      </c>
      <c r="J92" s="44" t="s">
        <v>330</v>
      </c>
      <c r="K92" s="27" t="s">
        <v>1124</v>
      </c>
      <c r="L92" s="28" t="s">
        <v>1125</v>
      </c>
      <c r="M92" s="28" t="s">
        <v>92</v>
      </c>
      <c r="N92" s="29" t="s">
        <v>93</v>
      </c>
      <c r="O92" s="30">
        <v>81112300</v>
      </c>
      <c r="P92" s="31">
        <v>79500000</v>
      </c>
      <c r="Q92" s="56" t="s">
        <v>255</v>
      </c>
      <c r="R92" s="56" t="s">
        <v>1126</v>
      </c>
      <c r="S92" s="44" t="s">
        <v>871</v>
      </c>
      <c r="T92" s="54" t="s">
        <v>1114</v>
      </c>
      <c r="U92" s="35" t="s">
        <v>97</v>
      </c>
      <c r="V92" s="36" t="s">
        <v>98</v>
      </c>
      <c r="W92" s="37" t="s">
        <v>93</v>
      </c>
      <c r="X92" s="37" t="s">
        <v>93</v>
      </c>
      <c r="Y92" s="38">
        <v>899999162</v>
      </c>
      <c r="Z92" s="38">
        <v>4</v>
      </c>
      <c r="AA92" s="61" t="s">
        <v>337</v>
      </c>
      <c r="AB92" s="61" t="s">
        <v>338</v>
      </c>
      <c r="AC92" s="57">
        <v>0</v>
      </c>
      <c r="AD92" s="57" t="s">
        <v>1127</v>
      </c>
      <c r="AE92" s="56">
        <v>5</v>
      </c>
      <c r="AF92" s="57" t="s">
        <v>1128</v>
      </c>
      <c r="AG92" s="40" t="s">
        <v>93</v>
      </c>
      <c r="AH92" s="44" t="s">
        <v>1129</v>
      </c>
      <c r="AI92" s="44" t="s">
        <v>1130</v>
      </c>
      <c r="AJ92" s="78" t="s">
        <v>1131</v>
      </c>
      <c r="AK92" s="35" t="s">
        <v>93</v>
      </c>
      <c r="AL92" s="35" t="s">
        <v>93</v>
      </c>
      <c r="AM92" s="35" t="s">
        <v>93</v>
      </c>
      <c r="AN92" s="35" t="s">
        <v>93</v>
      </c>
      <c r="AO92" s="40" t="s">
        <v>93</v>
      </c>
      <c r="AP92" s="40" t="s">
        <v>105</v>
      </c>
      <c r="AQ92" s="22" t="s">
        <v>106</v>
      </c>
      <c r="AR92" s="54">
        <v>45784</v>
      </c>
      <c r="AS92" s="44" t="s">
        <v>140</v>
      </c>
      <c r="AT92" s="30" t="s">
        <v>1132</v>
      </c>
      <c r="AU92" s="45" t="s">
        <v>109</v>
      </c>
      <c r="AV92" s="29" t="s">
        <v>93</v>
      </c>
      <c r="AW92" s="29" t="s">
        <v>93</v>
      </c>
      <c r="AX92" s="29" t="s">
        <v>93</v>
      </c>
      <c r="AY92" s="29" t="s">
        <v>93</v>
      </c>
      <c r="AZ92" s="29" t="s">
        <v>93</v>
      </c>
      <c r="BA92" s="29" t="s">
        <v>93</v>
      </c>
      <c r="BB92" s="29" t="s">
        <v>100</v>
      </c>
      <c r="BC92" s="57">
        <v>5822550</v>
      </c>
      <c r="BD92" s="29" t="s">
        <v>93</v>
      </c>
      <c r="BE92" s="29" t="s">
        <v>93</v>
      </c>
      <c r="BF92" s="29" t="s">
        <v>93</v>
      </c>
      <c r="BG92" s="28" t="s">
        <v>1133</v>
      </c>
      <c r="BH92" s="47">
        <v>45785</v>
      </c>
      <c r="BI92" s="32">
        <v>6016510420</v>
      </c>
      <c r="BJ92" s="48" t="s">
        <v>1134</v>
      </c>
      <c r="BK92" s="35">
        <f t="shared" si="13"/>
        <v>227</v>
      </c>
      <c r="BL92" s="49">
        <v>0</v>
      </c>
      <c r="BM92" s="49">
        <v>0</v>
      </c>
      <c r="BN92" s="49">
        <v>0</v>
      </c>
      <c r="BO92" s="37"/>
      <c r="BP92" s="49">
        <v>0</v>
      </c>
      <c r="BQ92" s="37"/>
      <c r="BR92" s="49">
        <f t="shared" si="14"/>
        <v>0</v>
      </c>
      <c r="BS92" s="50">
        <v>0</v>
      </c>
      <c r="BT92" s="49">
        <f>P92+BR92-BS92</f>
        <v>79500000</v>
      </c>
      <c r="BU92" s="101">
        <v>0</v>
      </c>
      <c r="BV92" s="101">
        <f t="shared" si="10"/>
        <v>79500000</v>
      </c>
      <c r="BW92" s="40" t="s">
        <v>112</v>
      </c>
      <c r="BX92" s="47">
        <v>45784</v>
      </c>
      <c r="BY92" s="47">
        <v>46011</v>
      </c>
      <c r="BZ92" s="47">
        <f t="shared" si="12"/>
        <v>46131</v>
      </c>
      <c r="CA92" s="56">
        <f t="shared" ca="1" si="11"/>
        <v>57</v>
      </c>
      <c r="CB92" s="54">
        <f t="shared" si="7"/>
        <v>46131</v>
      </c>
      <c r="CC92" s="52">
        <f ca="1">CA92/BK92</f>
        <v>0.25110132158590309</v>
      </c>
      <c r="CD92" s="52">
        <f ca="1">CA92/BK92</f>
        <v>0.25110132158590309</v>
      </c>
      <c r="CE92" s="52">
        <f>+BU92/BT92</f>
        <v>0</v>
      </c>
      <c r="CF92" s="52">
        <f>+BU92/BT92</f>
        <v>0</v>
      </c>
    </row>
    <row r="93" spans="1:114" ht="15" customHeight="1" x14ac:dyDescent="0.25">
      <c r="A93" s="20" t="s">
        <v>1135</v>
      </c>
      <c r="B93" s="21">
        <v>45786</v>
      </c>
      <c r="C93" s="22" t="s">
        <v>128</v>
      </c>
      <c r="D93" s="23">
        <v>52366993</v>
      </c>
      <c r="E93" s="22" t="s">
        <v>129</v>
      </c>
      <c r="F93" s="24" t="s">
        <v>86</v>
      </c>
      <c r="G93" s="28" t="s">
        <v>629</v>
      </c>
      <c r="H93" s="55" t="s">
        <v>1136</v>
      </c>
      <c r="I93" s="44" t="s">
        <v>1137</v>
      </c>
      <c r="J93" s="44" t="s">
        <v>1137</v>
      </c>
      <c r="K93" s="27" t="s">
        <v>1138</v>
      </c>
      <c r="L93" s="28" t="s">
        <v>1139</v>
      </c>
      <c r="M93" s="28" t="s">
        <v>1140</v>
      </c>
      <c r="N93" s="29" t="s">
        <v>93</v>
      </c>
      <c r="O93" s="30">
        <v>50201700</v>
      </c>
      <c r="P93" s="31">
        <v>2500000000</v>
      </c>
      <c r="Q93" s="56" t="s">
        <v>1141</v>
      </c>
      <c r="R93" s="56" t="s">
        <v>1142</v>
      </c>
      <c r="S93" s="44" t="s">
        <v>791</v>
      </c>
      <c r="T93" s="54" t="s">
        <v>1143</v>
      </c>
      <c r="U93" s="35" t="s">
        <v>97</v>
      </c>
      <c r="V93" s="36" t="s">
        <v>98</v>
      </c>
      <c r="W93" s="37" t="s">
        <v>93</v>
      </c>
      <c r="X93" s="37" t="s">
        <v>93</v>
      </c>
      <c r="Y93" s="38">
        <v>899999162</v>
      </c>
      <c r="Z93" s="38">
        <v>4</v>
      </c>
      <c r="AA93" s="61" t="s">
        <v>337</v>
      </c>
      <c r="AB93" s="61" t="s">
        <v>338</v>
      </c>
      <c r="AC93" s="57">
        <v>0</v>
      </c>
      <c r="AD93" s="57" t="s">
        <v>1144</v>
      </c>
      <c r="AE93" s="56">
        <v>9</v>
      </c>
      <c r="AF93" s="57" t="s">
        <v>1145</v>
      </c>
      <c r="AG93" s="40" t="s">
        <v>93</v>
      </c>
      <c r="AH93" s="44" t="s">
        <v>1146</v>
      </c>
      <c r="AI93" s="44" t="s">
        <v>1147</v>
      </c>
      <c r="AJ93" s="78" t="s">
        <v>1148</v>
      </c>
      <c r="AK93" s="35" t="s">
        <v>93</v>
      </c>
      <c r="AL93" s="35" t="s">
        <v>93</v>
      </c>
      <c r="AM93" s="35" t="s">
        <v>93</v>
      </c>
      <c r="AN93" s="35" t="s">
        <v>93</v>
      </c>
      <c r="AO93" s="40" t="s">
        <v>93</v>
      </c>
      <c r="AP93" s="40" t="s">
        <v>105</v>
      </c>
      <c r="AQ93" s="22" t="s">
        <v>106</v>
      </c>
      <c r="AR93" s="54">
        <v>45786</v>
      </c>
      <c r="AS93" s="44" t="s">
        <v>140</v>
      </c>
      <c r="AT93" s="30" t="s">
        <v>1149</v>
      </c>
      <c r="AU93" s="45" t="s">
        <v>109</v>
      </c>
      <c r="AV93" s="29" t="s">
        <v>93</v>
      </c>
      <c r="AW93" s="29" t="s">
        <v>93</v>
      </c>
      <c r="AX93" s="29" t="s">
        <v>93</v>
      </c>
      <c r="AY93" s="29" t="s">
        <v>93</v>
      </c>
      <c r="AZ93" s="29" t="s">
        <v>93</v>
      </c>
      <c r="BA93" s="29" t="s">
        <v>93</v>
      </c>
      <c r="BB93" s="29" t="s">
        <v>100</v>
      </c>
      <c r="BC93" s="57">
        <v>1098680350</v>
      </c>
      <c r="BD93" s="29" t="s">
        <v>93</v>
      </c>
      <c r="BE93" s="29" t="s">
        <v>93</v>
      </c>
      <c r="BF93" s="29" t="s">
        <v>93</v>
      </c>
      <c r="BG93" s="28" t="s">
        <v>1150</v>
      </c>
      <c r="BH93" s="47">
        <v>45791</v>
      </c>
      <c r="BI93" s="32">
        <v>6016510420</v>
      </c>
      <c r="BJ93" s="48" t="s">
        <v>1151</v>
      </c>
      <c r="BK93" s="35">
        <f t="shared" si="13"/>
        <v>83</v>
      </c>
      <c r="BL93" s="49">
        <v>0</v>
      </c>
      <c r="BM93" s="49">
        <v>0</v>
      </c>
      <c r="BN93" s="49">
        <v>0</v>
      </c>
      <c r="BO93" s="37"/>
      <c r="BP93" s="49">
        <v>0</v>
      </c>
      <c r="BQ93" s="37"/>
      <c r="BR93" s="49">
        <f t="shared" si="14"/>
        <v>0</v>
      </c>
      <c r="BS93" s="50">
        <v>0</v>
      </c>
      <c r="BT93" s="49">
        <f>P93+BR93-BS93</f>
        <v>2500000000</v>
      </c>
      <c r="BU93" s="101">
        <v>0</v>
      </c>
      <c r="BV93" s="101">
        <f t="shared" si="10"/>
        <v>2500000000</v>
      </c>
      <c r="BW93" s="40" t="s">
        <v>112</v>
      </c>
      <c r="BX93" s="47">
        <v>45786</v>
      </c>
      <c r="BY93" s="47">
        <v>45869</v>
      </c>
      <c r="BZ93" s="47">
        <f t="shared" si="12"/>
        <v>45989</v>
      </c>
      <c r="CA93" s="56">
        <f t="shared" ca="1" si="11"/>
        <v>55</v>
      </c>
      <c r="CB93" s="54">
        <f t="shared" si="7"/>
        <v>45989</v>
      </c>
      <c r="CC93" s="52">
        <f ca="1">CA93/BK93</f>
        <v>0.66265060240963858</v>
      </c>
      <c r="CD93" s="52">
        <f ca="1">CA93/BK93</f>
        <v>0.66265060240963858</v>
      </c>
      <c r="CE93" s="52">
        <f>+BU93/BT93</f>
        <v>0</v>
      </c>
      <c r="CF93" s="52">
        <f>+BU93/BT93</f>
        <v>0</v>
      </c>
    </row>
    <row r="94" spans="1:114" ht="15" customHeight="1" x14ac:dyDescent="0.25">
      <c r="A94" s="20" t="s">
        <v>1152</v>
      </c>
      <c r="B94" s="21">
        <v>45789</v>
      </c>
      <c r="C94" s="22" t="s">
        <v>84</v>
      </c>
      <c r="D94" s="23">
        <v>53008375</v>
      </c>
      <c r="E94" s="22" t="s">
        <v>85</v>
      </c>
      <c r="F94" s="24" t="s">
        <v>86</v>
      </c>
      <c r="G94" s="28" t="s">
        <v>629</v>
      </c>
      <c r="H94" s="55" t="s">
        <v>1153</v>
      </c>
      <c r="I94" s="28" t="s">
        <v>533</v>
      </c>
      <c r="J94" s="28" t="s">
        <v>533</v>
      </c>
      <c r="K94" s="27" t="s">
        <v>1154</v>
      </c>
      <c r="L94" s="28" t="s">
        <v>1155</v>
      </c>
      <c r="M94" s="28" t="s">
        <v>92</v>
      </c>
      <c r="N94" s="29" t="s">
        <v>93</v>
      </c>
      <c r="O94" s="30">
        <v>73152100</v>
      </c>
      <c r="P94" s="31">
        <v>20000000</v>
      </c>
      <c r="Q94" s="56" t="s">
        <v>1156</v>
      </c>
      <c r="R94" s="56" t="s">
        <v>1157</v>
      </c>
      <c r="S94" s="44" t="s">
        <v>1113</v>
      </c>
      <c r="T94" s="54" t="s">
        <v>1158</v>
      </c>
      <c r="U94" s="35" t="s">
        <v>97</v>
      </c>
      <c r="V94" s="36" t="s">
        <v>98</v>
      </c>
      <c r="W94" s="37" t="s">
        <v>93</v>
      </c>
      <c r="X94" s="37" t="s">
        <v>93</v>
      </c>
      <c r="Y94" s="38">
        <v>899999162</v>
      </c>
      <c r="Z94" s="38">
        <v>4</v>
      </c>
      <c r="AA94" s="61" t="s">
        <v>337</v>
      </c>
      <c r="AB94" s="61" t="s">
        <v>338</v>
      </c>
      <c r="AC94" s="57">
        <v>0</v>
      </c>
      <c r="AD94" s="57" t="s">
        <v>1115</v>
      </c>
      <c r="AE94" s="56">
        <v>9</v>
      </c>
      <c r="AF94" s="57" t="s">
        <v>1116</v>
      </c>
      <c r="AG94" s="40" t="s">
        <v>93</v>
      </c>
      <c r="AH94" s="44" t="s">
        <v>1117</v>
      </c>
      <c r="AI94" s="44" t="s">
        <v>1118</v>
      </c>
      <c r="AJ94" s="78" t="s">
        <v>1119</v>
      </c>
      <c r="AK94" s="35" t="s">
        <v>93</v>
      </c>
      <c r="AL94" s="35" t="s">
        <v>93</v>
      </c>
      <c r="AM94" s="35" t="s">
        <v>93</v>
      </c>
      <c r="AN94" s="35" t="s">
        <v>93</v>
      </c>
      <c r="AO94" s="40" t="s">
        <v>93</v>
      </c>
      <c r="AP94" s="40" t="s">
        <v>105</v>
      </c>
      <c r="AQ94" s="22" t="s">
        <v>106</v>
      </c>
      <c r="AR94" s="54">
        <v>45789</v>
      </c>
      <c r="AS94" s="44" t="s">
        <v>107</v>
      </c>
      <c r="AT94" s="30" t="s">
        <v>1159</v>
      </c>
      <c r="AU94" s="45" t="s">
        <v>109</v>
      </c>
      <c r="AV94" s="29" t="s">
        <v>93</v>
      </c>
      <c r="AW94" s="29" t="s">
        <v>93</v>
      </c>
      <c r="AX94" s="29" t="s">
        <v>93</v>
      </c>
      <c r="AY94" s="29" t="s">
        <v>93</v>
      </c>
      <c r="AZ94" s="29" t="s">
        <v>93</v>
      </c>
      <c r="BA94" s="29" t="s">
        <v>93</v>
      </c>
      <c r="BB94" s="29" t="s">
        <v>100</v>
      </c>
      <c r="BC94" s="57">
        <v>79357357</v>
      </c>
      <c r="BD94" s="29" t="s">
        <v>93</v>
      </c>
      <c r="BE94" s="29" t="s">
        <v>93</v>
      </c>
      <c r="BF94" s="29" t="s">
        <v>93</v>
      </c>
      <c r="BG94" s="28" t="s">
        <v>1160</v>
      </c>
      <c r="BH94" s="47">
        <v>45785</v>
      </c>
      <c r="BI94" s="32">
        <v>6016510420</v>
      </c>
      <c r="BJ94" s="48" t="s">
        <v>1161</v>
      </c>
      <c r="BK94" s="35">
        <f t="shared" si="13"/>
        <v>200</v>
      </c>
      <c r="BL94" s="49">
        <v>0</v>
      </c>
      <c r="BM94" s="49">
        <v>0</v>
      </c>
      <c r="BN94" s="49">
        <v>0</v>
      </c>
      <c r="BO94" s="37"/>
      <c r="BP94" s="49">
        <v>0</v>
      </c>
      <c r="BQ94" s="37"/>
      <c r="BR94" s="49">
        <f t="shared" si="14"/>
        <v>0</v>
      </c>
      <c r="BS94" s="50">
        <v>0</v>
      </c>
      <c r="BT94" s="49">
        <f>P94+BR94-BS94</f>
        <v>20000000</v>
      </c>
      <c r="BU94" s="101">
        <v>0</v>
      </c>
      <c r="BV94" s="101">
        <f t="shared" si="10"/>
        <v>20000000</v>
      </c>
      <c r="BW94" s="40" t="s">
        <v>112</v>
      </c>
      <c r="BX94" s="47">
        <v>45789</v>
      </c>
      <c r="BY94" s="47">
        <v>45989</v>
      </c>
      <c r="BZ94" s="47">
        <f t="shared" si="12"/>
        <v>46109</v>
      </c>
      <c r="CA94" s="56">
        <f t="shared" ca="1" si="11"/>
        <v>52</v>
      </c>
      <c r="CB94" s="54">
        <f t="shared" si="7"/>
        <v>46109</v>
      </c>
      <c r="CC94" s="52">
        <f ca="1">CA94/BK94</f>
        <v>0.26</v>
      </c>
      <c r="CD94" s="52">
        <f ca="1">CA94/BK94</f>
        <v>0.26</v>
      </c>
      <c r="CE94" s="52">
        <f>+BU94/BT94</f>
        <v>0</v>
      </c>
      <c r="CF94" s="52">
        <f>+BU94/BT94</f>
        <v>0</v>
      </c>
    </row>
    <row r="95" spans="1:114" ht="15" customHeight="1" x14ac:dyDescent="0.25">
      <c r="A95" s="20" t="s">
        <v>1162</v>
      </c>
      <c r="B95" s="21">
        <v>45789</v>
      </c>
      <c r="C95" s="22" t="s">
        <v>416</v>
      </c>
      <c r="D95" s="23">
        <v>51584885</v>
      </c>
      <c r="E95" s="44" t="s">
        <v>417</v>
      </c>
      <c r="F95" s="24" t="s">
        <v>86</v>
      </c>
      <c r="G95" s="28" t="s">
        <v>115</v>
      </c>
      <c r="H95" s="55" t="s">
        <v>1163</v>
      </c>
      <c r="I95" s="44" t="s">
        <v>89</v>
      </c>
      <c r="J95" s="44" t="s">
        <v>89</v>
      </c>
      <c r="K95" s="27" t="s">
        <v>1164</v>
      </c>
      <c r="L95" s="28" t="s">
        <v>1165</v>
      </c>
      <c r="M95" s="28" t="s">
        <v>92</v>
      </c>
      <c r="N95" s="29" t="s">
        <v>93</v>
      </c>
      <c r="O95" s="30">
        <v>90111501</v>
      </c>
      <c r="P95" s="31">
        <v>113024000</v>
      </c>
      <c r="Q95" s="56" t="s">
        <v>1166</v>
      </c>
      <c r="R95" s="56" t="s">
        <v>1167</v>
      </c>
      <c r="S95" s="44" t="s">
        <v>1168</v>
      </c>
      <c r="T95" s="54" t="s">
        <v>1158</v>
      </c>
      <c r="U95" s="35" t="s">
        <v>97</v>
      </c>
      <c r="V95" s="36" t="s">
        <v>98</v>
      </c>
      <c r="W95" s="37" t="s">
        <v>93</v>
      </c>
      <c r="X95" s="37" t="s">
        <v>93</v>
      </c>
      <c r="Y95" s="38">
        <v>899999162</v>
      </c>
      <c r="Z95" s="38">
        <v>4</v>
      </c>
      <c r="AA95" s="61" t="s">
        <v>337</v>
      </c>
      <c r="AB95" s="61" t="s">
        <v>338</v>
      </c>
      <c r="AC95" s="57">
        <v>0</v>
      </c>
      <c r="AD95" s="57" t="s">
        <v>1169</v>
      </c>
      <c r="AE95" s="56">
        <v>3</v>
      </c>
      <c r="AF95" s="57" t="s">
        <v>1170</v>
      </c>
      <c r="AG95" s="40" t="s">
        <v>93</v>
      </c>
      <c r="AH95" s="44" t="s">
        <v>1171</v>
      </c>
      <c r="AI95" s="44" t="s">
        <v>1172</v>
      </c>
      <c r="AJ95" s="78" t="s">
        <v>1173</v>
      </c>
      <c r="AK95" s="35" t="s">
        <v>93</v>
      </c>
      <c r="AL95" s="35" t="s">
        <v>93</v>
      </c>
      <c r="AM95" s="35" t="s">
        <v>93</v>
      </c>
      <c r="AN95" s="35" t="s">
        <v>93</v>
      </c>
      <c r="AO95" s="40" t="s">
        <v>93</v>
      </c>
      <c r="AP95" s="40" t="s">
        <v>105</v>
      </c>
      <c r="AQ95" s="22" t="s">
        <v>106</v>
      </c>
      <c r="AR95" s="54">
        <v>45790</v>
      </c>
      <c r="AS95" s="44" t="s">
        <v>691</v>
      </c>
      <c r="AT95" s="30">
        <v>1004103503701</v>
      </c>
      <c r="AU95" s="45" t="s">
        <v>109</v>
      </c>
      <c r="AV95" s="29" t="s">
        <v>93</v>
      </c>
      <c r="AW95" s="29" t="s">
        <v>93</v>
      </c>
      <c r="AX95" s="29" t="s">
        <v>93</v>
      </c>
      <c r="AY95" s="29" t="s">
        <v>93</v>
      </c>
      <c r="AZ95" s="29" t="s">
        <v>93</v>
      </c>
      <c r="BA95" s="29" t="s">
        <v>93</v>
      </c>
      <c r="BB95" s="29" t="s">
        <v>100</v>
      </c>
      <c r="BC95" s="57">
        <v>52083967</v>
      </c>
      <c r="BD95" s="29" t="s">
        <v>93</v>
      </c>
      <c r="BE95" s="29" t="s">
        <v>93</v>
      </c>
      <c r="BF95" s="29" t="s">
        <v>93</v>
      </c>
      <c r="BG95" s="28" t="s">
        <v>480</v>
      </c>
      <c r="BH95" s="47">
        <v>45790</v>
      </c>
      <c r="BI95" s="32">
        <v>6016510420</v>
      </c>
      <c r="BJ95" s="48" t="s">
        <v>481</v>
      </c>
      <c r="BK95" s="35">
        <f t="shared" si="13"/>
        <v>217</v>
      </c>
      <c r="BL95" s="49">
        <v>0</v>
      </c>
      <c r="BM95" s="49">
        <v>0</v>
      </c>
      <c r="BN95" s="49">
        <v>0</v>
      </c>
      <c r="BO95" s="37"/>
      <c r="BP95" s="49">
        <v>0</v>
      </c>
      <c r="BQ95" s="37"/>
      <c r="BR95" s="49">
        <f t="shared" si="14"/>
        <v>0</v>
      </c>
      <c r="BS95" s="50">
        <v>0</v>
      </c>
      <c r="BT95" s="49">
        <f>P95+BR95-BS95</f>
        <v>113024000</v>
      </c>
      <c r="BU95" s="101">
        <v>0</v>
      </c>
      <c r="BV95" s="101">
        <f t="shared" si="10"/>
        <v>113024000</v>
      </c>
      <c r="BW95" s="40" t="s">
        <v>112</v>
      </c>
      <c r="BX95" s="47">
        <v>45789</v>
      </c>
      <c r="BY95" s="47">
        <v>46006</v>
      </c>
      <c r="BZ95" s="47">
        <f t="shared" si="12"/>
        <v>46126</v>
      </c>
      <c r="CA95" s="56">
        <f t="shared" ca="1" si="11"/>
        <v>52</v>
      </c>
      <c r="CB95" s="54">
        <f t="shared" si="7"/>
        <v>46126</v>
      </c>
      <c r="CC95" s="52">
        <f ca="1">CA95/BK95</f>
        <v>0.23963133640552994</v>
      </c>
      <c r="CD95" s="52">
        <f ca="1">CA95/BK95</f>
        <v>0.23963133640552994</v>
      </c>
      <c r="CE95" s="52">
        <f>+BU95/BT95</f>
        <v>0</v>
      </c>
      <c r="CF95" s="52">
        <f>+BU95/BT95</f>
        <v>0</v>
      </c>
    </row>
    <row r="96" spans="1:114" ht="15" customHeight="1" x14ac:dyDescent="0.25">
      <c r="A96" s="20" t="s">
        <v>1174</v>
      </c>
      <c r="B96" s="21">
        <v>45789</v>
      </c>
      <c r="C96" s="22" t="s">
        <v>128</v>
      </c>
      <c r="D96" s="23">
        <v>52366993</v>
      </c>
      <c r="E96" s="22" t="s">
        <v>129</v>
      </c>
      <c r="F96" s="24" t="s">
        <v>86</v>
      </c>
      <c r="G96" s="28" t="s">
        <v>629</v>
      </c>
      <c r="H96" s="55" t="s">
        <v>1175</v>
      </c>
      <c r="I96" s="44" t="s">
        <v>1137</v>
      </c>
      <c r="J96" s="44" t="s">
        <v>1137</v>
      </c>
      <c r="K96" s="27" t="s">
        <v>1176</v>
      </c>
      <c r="L96" s="28" t="s">
        <v>1177</v>
      </c>
      <c r="M96" s="28" t="s">
        <v>1140</v>
      </c>
      <c r="N96" s="29" t="s">
        <v>93</v>
      </c>
      <c r="O96" s="30">
        <v>14121700</v>
      </c>
      <c r="P96" s="31">
        <v>130000000</v>
      </c>
      <c r="Q96" s="56" t="s">
        <v>1178</v>
      </c>
      <c r="R96" s="56" t="s">
        <v>1179</v>
      </c>
      <c r="S96" s="44" t="s">
        <v>1037</v>
      </c>
      <c r="T96" s="54" t="s">
        <v>1180</v>
      </c>
      <c r="U96" s="35" t="s">
        <v>97</v>
      </c>
      <c r="V96" s="36" t="s">
        <v>98</v>
      </c>
      <c r="W96" s="37" t="s">
        <v>93</v>
      </c>
      <c r="X96" s="37" t="s">
        <v>93</v>
      </c>
      <c r="Y96" s="38">
        <v>899999162</v>
      </c>
      <c r="Z96" s="38">
        <v>4</v>
      </c>
      <c r="AA96" s="61" t="s">
        <v>337</v>
      </c>
      <c r="AB96" s="61" t="s">
        <v>338</v>
      </c>
      <c r="AC96" s="57">
        <v>0</v>
      </c>
      <c r="AD96" s="57" t="s">
        <v>1181</v>
      </c>
      <c r="AE96" s="56">
        <v>9</v>
      </c>
      <c r="AF96" s="57" t="s">
        <v>1182</v>
      </c>
      <c r="AG96" s="40" t="s">
        <v>93</v>
      </c>
      <c r="AH96" s="44" t="s">
        <v>1183</v>
      </c>
      <c r="AI96" s="44" t="s">
        <v>1184</v>
      </c>
      <c r="AJ96" s="78" t="s">
        <v>1185</v>
      </c>
      <c r="AK96" s="35" t="s">
        <v>93</v>
      </c>
      <c r="AL96" s="35" t="s">
        <v>93</v>
      </c>
      <c r="AM96" s="35" t="s">
        <v>93</v>
      </c>
      <c r="AN96" s="35" t="s">
        <v>93</v>
      </c>
      <c r="AO96" s="40" t="s">
        <v>93</v>
      </c>
      <c r="AP96" s="40" t="s">
        <v>105</v>
      </c>
      <c r="AQ96" s="22" t="s">
        <v>106</v>
      </c>
      <c r="AR96" s="54">
        <v>45798</v>
      </c>
      <c r="AS96" s="44" t="s">
        <v>140</v>
      </c>
      <c r="AT96" s="30" t="s">
        <v>1186</v>
      </c>
      <c r="AU96" s="45" t="s">
        <v>109</v>
      </c>
      <c r="AV96" s="29" t="s">
        <v>93</v>
      </c>
      <c r="AW96" s="29" t="s">
        <v>93</v>
      </c>
      <c r="AX96" s="29" t="s">
        <v>93</v>
      </c>
      <c r="AY96" s="29" t="s">
        <v>93</v>
      </c>
      <c r="AZ96" s="29" t="s">
        <v>93</v>
      </c>
      <c r="BA96" s="29" t="s">
        <v>93</v>
      </c>
      <c r="BB96" s="29" t="s">
        <v>100</v>
      </c>
      <c r="BC96" s="57">
        <v>12487555</v>
      </c>
      <c r="BD96" s="29" t="s">
        <v>93</v>
      </c>
      <c r="BE96" s="29" t="s">
        <v>93</v>
      </c>
      <c r="BF96" s="29" t="s">
        <v>93</v>
      </c>
      <c r="BG96" s="28" t="s">
        <v>720</v>
      </c>
      <c r="BH96" s="47">
        <v>45798</v>
      </c>
      <c r="BI96" s="32">
        <v>6016510420</v>
      </c>
      <c r="BJ96" s="48" t="s">
        <v>721</v>
      </c>
      <c r="BK96" s="35">
        <f t="shared" si="13"/>
        <v>233</v>
      </c>
      <c r="BL96" s="49">
        <v>0</v>
      </c>
      <c r="BM96" s="49">
        <v>0</v>
      </c>
      <c r="BN96" s="49">
        <v>0</v>
      </c>
      <c r="BO96" s="37"/>
      <c r="BP96" s="49">
        <v>0</v>
      </c>
      <c r="BQ96" s="37"/>
      <c r="BR96" s="49">
        <f t="shared" si="14"/>
        <v>0</v>
      </c>
      <c r="BS96" s="50">
        <v>0</v>
      </c>
      <c r="BT96" s="49">
        <f>P96+BR96-BS96</f>
        <v>130000000</v>
      </c>
      <c r="BU96" s="101">
        <v>0</v>
      </c>
      <c r="BV96" s="101">
        <f t="shared" si="10"/>
        <v>130000000</v>
      </c>
      <c r="BW96" s="40" t="s">
        <v>112</v>
      </c>
      <c r="BX96" s="47">
        <v>45789</v>
      </c>
      <c r="BY96" s="47">
        <v>46022</v>
      </c>
      <c r="BZ96" s="47">
        <f t="shared" si="12"/>
        <v>46142</v>
      </c>
      <c r="CA96" s="56">
        <f t="shared" ca="1" si="11"/>
        <v>52</v>
      </c>
      <c r="CB96" s="54">
        <f t="shared" si="7"/>
        <v>46142</v>
      </c>
      <c r="CC96" s="52">
        <f ca="1">CA96/BK96</f>
        <v>0.22317596566523606</v>
      </c>
      <c r="CD96" s="52">
        <f ca="1">CA96/BK96</f>
        <v>0.22317596566523606</v>
      </c>
      <c r="CE96" s="52">
        <f>+BU96/BT96</f>
        <v>0</v>
      </c>
      <c r="CF96" s="52">
        <f>+BU96/BT96</f>
        <v>0</v>
      </c>
    </row>
    <row r="97" spans="1:114" ht="15" customHeight="1" x14ac:dyDescent="0.25">
      <c r="A97" s="20" t="s">
        <v>1187</v>
      </c>
      <c r="B97" s="21">
        <v>45789</v>
      </c>
      <c r="C97" s="22" t="s">
        <v>128</v>
      </c>
      <c r="D97" s="23">
        <v>52366993</v>
      </c>
      <c r="E97" s="22" t="s">
        <v>129</v>
      </c>
      <c r="F97" s="24" t="s">
        <v>86</v>
      </c>
      <c r="G97" s="28" t="s">
        <v>629</v>
      </c>
      <c r="H97" s="55" t="s">
        <v>1188</v>
      </c>
      <c r="I97" s="44" t="s">
        <v>330</v>
      </c>
      <c r="J97" s="44" t="s">
        <v>330</v>
      </c>
      <c r="K97" s="27" t="s">
        <v>1189</v>
      </c>
      <c r="L97" s="28" t="s">
        <v>1190</v>
      </c>
      <c r="M97" s="28" t="s">
        <v>736</v>
      </c>
      <c r="N97" s="29" t="s">
        <v>93</v>
      </c>
      <c r="O97" s="30">
        <v>23152900</v>
      </c>
      <c r="P97" s="31">
        <v>169818000</v>
      </c>
      <c r="Q97" s="56" t="s">
        <v>1191</v>
      </c>
      <c r="R97" s="56" t="s">
        <v>1192</v>
      </c>
      <c r="S97" s="44" t="s">
        <v>1193</v>
      </c>
      <c r="T97" s="54" t="s">
        <v>1180</v>
      </c>
      <c r="U97" s="35" t="s">
        <v>97</v>
      </c>
      <c r="V97" s="36" t="s">
        <v>98</v>
      </c>
      <c r="W97" s="37" t="s">
        <v>93</v>
      </c>
      <c r="X97" s="37" t="s">
        <v>93</v>
      </c>
      <c r="Y97" s="38">
        <v>899999162</v>
      </c>
      <c r="Z97" s="38">
        <v>4</v>
      </c>
      <c r="AA97" s="61" t="s">
        <v>337</v>
      </c>
      <c r="AB97" s="61" t="s">
        <v>338</v>
      </c>
      <c r="AC97" s="57">
        <v>0</v>
      </c>
      <c r="AD97" s="57" t="s">
        <v>1194</v>
      </c>
      <c r="AE97" s="56">
        <v>6</v>
      </c>
      <c r="AF97" s="57" t="s">
        <v>1195</v>
      </c>
      <c r="AG97" s="40" t="s">
        <v>93</v>
      </c>
      <c r="AH97" s="44" t="s">
        <v>1196</v>
      </c>
      <c r="AI97" s="44" t="s">
        <v>1197</v>
      </c>
      <c r="AJ97" s="78" t="s">
        <v>1198</v>
      </c>
      <c r="AK97" s="35" t="s">
        <v>93</v>
      </c>
      <c r="AL97" s="35" t="s">
        <v>93</v>
      </c>
      <c r="AM97" s="35" t="s">
        <v>93</v>
      </c>
      <c r="AN97" s="35" t="s">
        <v>93</v>
      </c>
      <c r="AO97" s="40" t="s">
        <v>93</v>
      </c>
      <c r="AP97" s="40" t="s">
        <v>105</v>
      </c>
      <c r="AQ97" s="22" t="s">
        <v>106</v>
      </c>
      <c r="AR97" s="54">
        <v>45791</v>
      </c>
      <c r="AS97" s="44" t="s">
        <v>140</v>
      </c>
      <c r="AT97" s="30" t="s">
        <v>1199</v>
      </c>
      <c r="AU97" s="45" t="s">
        <v>109</v>
      </c>
      <c r="AV97" s="29" t="s">
        <v>93</v>
      </c>
      <c r="AW97" s="29" t="s">
        <v>93</v>
      </c>
      <c r="AX97" s="29" t="s">
        <v>93</v>
      </c>
      <c r="AY97" s="29" t="s">
        <v>93</v>
      </c>
      <c r="AZ97" s="29" t="s">
        <v>93</v>
      </c>
      <c r="BA97" s="29" t="s">
        <v>93</v>
      </c>
      <c r="BB97" s="29" t="s">
        <v>100</v>
      </c>
      <c r="BC97" s="57">
        <v>1026250813</v>
      </c>
      <c r="BD97" s="29" t="s">
        <v>93</v>
      </c>
      <c r="BE97" s="29" t="s">
        <v>93</v>
      </c>
      <c r="BF97" s="29" t="s">
        <v>93</v>
      </c>
      <c r="BG97" s="28" t="s">
        <v>643</v>
      </c>
      <c r="BH97" s="47">
        <v>45791</v>
      </c>
      <c r="BI97" s="32">
        <v>6016510420</v>
      </c>
      <c r="BJ97" s="48" t="s">
        <v>644</v>
      </c>
      <c r="BK97" s="35">
        <f t="shared" si="13"/>
        <v>80</v>
      </c>
      <c r="BL97" s="49">
        <v>0</v>
      </c>
      <c r="BM97" s="49">
        <v>0</v>
      </c>
      <c r="BN97" s="49">
        <v>0</v>
      </c>
      <c r="BO97" s="37"/>
      <c r="BP97" s="49">
        <v>0</v>
      </c>
      <c r="BQ97" s="37"/>
      <c r="BR97" s="49">
        <f t="shared" si="14"/>
        <v>0</v>
      </c>
      <c r="BS97" s="50">
        <v>0</v>
      </c>
      <c r="BT97" s="49">
        <f>P97+BR97-BS97</f>
        <v>169818000</v>
      </c>
      <c r="BU97" s="101">
        <v>0</v>
      </c>
      <c r="BV97" s="101">
        <f t="shared" si="10"/>
        <v>169818000</v>
      </c>
      <c r="BW97" s="40" t="s">
        <v>112</v>
      </c>
      <c r="BX97" s="47">
        <v>45789</v>
      </c>
      <c r="BY97" s="47">
        <v>45869</v>
      </c>
      <c r="BZ97" s="47">
        <f t="shared" si="12"/>
        <v>45989</v>
      </c>
      <c r="CA97" s="56">
        <f t="shared" ca="1" si="11"/>
        <v>52</v>
      </c>
      <c r="CB97" s="54">
        <f t="shared" si="7"/>
        <v>45989</v>
      </c>
      <c r="CC97" s="52">
        <f ca="1">CA97/BK97</f>
        <v>0.65</v>
      </c>
      <c r="CD97" s="52">
        <f ca="1">CA97/BK97</f>
        <v>0.65</v>
      </c>
      <c r="CE97" s="52">
        <f>+BU97/BT97</f>
        <v>0</v>
      </c>
      <c r="CF97" s="52">
        <f>+BU97/BT97</f>
        <v>0</v>
      </c>
    </row>
    <row r="98" spans="1:114" ht="15" customHeight="1" x14ac:dyDescent="0.25">
      <c r="A98" s="20" t="s">
        <v>1200</v>
      </c>
      <c r="B98" s="21">
        <v>45791</v>
      </c>
      <c r="C98" s="22" t="s">
        <v>416</v>
      </c>
      <c r="D98" s="23">
        <v>51584885</v>
      </c>
      <c r="E98" s="44" t="s">
        <v>417</v>
      </c>
      <c r="F98" s="24" t="s">
        <v>86</v>
      </c>
      <c r="G98" s="28" t="s">
        <v>115</v>
      </c>
      <c r="H98" s="55" t="s">
        <v>1201</v>
      </c>
      <c r="I98" s="44" t="s">
        <v>89</v>
      </c>
      <c r="J98" s="44" t="s">
        <v>89</v>
      </c>
      <c r="K98" s="27" t="s">
        <v>1202</v>
      </c>
      <c r="L98" s="28" t="s">
        <v>1203</v>
      </c>
      <c r="M98" s="28" t="s">
        <v>92</v>
      </c>
      <c r="N98" s="29" t="s">
        <v>93</v>
      </c>
      <c r="O98" s="30">
        <v>86101705</v>
      </c>
      <c r="P98" s="31">
        <v>128530000</v>
      </c>
      <c r="Q98" s="56" t="s">
        <v>1204</v>
      </c>
      <c r="R98" s="56" t="s">
        <v>1205</v>
      </c>
      <c r="S98" s="44" t="s">
        <v>1206</v>
      </c>
      <c r="T98" s="54" t="s">
        <v>1207</v>
      </c>
      <c r="U98" s="35" t="s">
        <v>97</v>
      </c>
      <c r="V98" s="36" t="s">
        <v>98</v>
      </c>
      <c r="W98" s="37" t="s">
        <v>93</v>
      </c>
      <c r="X98" s="37" t="s">
        <v>93</v>
      </c>
      <c r="Y98" s="38">
        <v>899999162</v>
      </c>
      <c r="Z98" s="38">
        <v>4</v>
      </c>
      <c r="AA98" s="61" t="s">
        <v>337</v>
      </c>
      <c r="AB98" s="61" t="s">
        <v>338</v>
      </c>
      <c r="AC98" s="57">
        <v>0</v>
      </c>
      <c r="AD98" s="57" t="s">
        <v>1208</v>
      </c>
      <c r="AE98" s="56">
        <v>8</v>
      </c>
      <c r="AF98" s="57" t="s">
        <v>1209</v>
      </c>
      <c r="AG98" s="40" t="s">
        <v>93</v>
      </c>
      <c r="AH98" s="44" t="s">
        <v>1210</v>
      </c>
      <c r="AI98" s="44" t="s">
        <v>1211</v>
      </c>
      <c r="AJ98" s="78" t="s">
        <v>1212</v>
      </c>
      <c r="AK98" s="35" t="s">
        <v>93</v>
      </c>
      <c r="AL98" s="35" t="s">
        <v>93</v>
      </c>
      <c r="AM98" s="35" t="s">
        <v>93</v>
      </c>
      <c r="AN98" s="35" t="s">
        <v>93</v>
      </c>
      <c r="AO98" s="40" t="s">
        <v>93</v>
      </c>
      <c r="AP98" s="40" t="s">
        <v>105</v>
      </c>
      <c r="AQ98" s="22" t="s">
        <v>106</v>
      </c>
      <c r="AR98" s="54">
        <v>45791</v>
      </c>
      <c r="AS98" s="44" t="s">
        <v>225</v>
      </c>
      <c r="AT98" s="30">
        <v>4276785</v>
      </c>
      <c r="AU98" s="45" t="s">
        <v>109</v>
      </c>
      <c r="AV98" s="29" t="s">
        <v>93</v>
      </c>
      <c r="AW98" s="29" t="s">
        <v>93</v>
      </c>
      <c r="AX98" s="29" t="s">
        <v>93</v>
      </c>
      <c r="AY98" s="29" t="s">
        <v>93</v>
      </c>
      <c r="AZ98" s="29" t="s">
        <v>93</v>
      </c>
      <c r="BA98" s="29" t="s">
        <v>93</v>
      </c>
      <c r="BB98" s="29" t="s">
        <v>100</v>
      </c>
      <c r="BC98" s="57">
        <v>28099229</v>
      </c>
      <c r="BD98" s="29" t="s">
        <v>93</v>
      </c>
      <c r="BE98" s="29" t="s">
        <v>93</v>
      </c>
      <c r="BF98" s="29" t="s">
        <v>93</v>
      </c>
      <c r="BG98" s="28" t="s">
        <v>1213</v>
      </c>
      <c r="BH98" s="47">
        <v>45793</v>
      </c>
      <c r="BI98" s="32">
        <v>6016510420</v>
      </c>
      <c r="BJ98" s="48" t="s">
        <v>1214</v>
      </c>
      <c r="BK98" s="35">
        <f>BY98-BX98</f>
        <v>169</v>
      </c>
      <c r="BL98" s="49">
        <v>0</v>
      </c>
      <c r="BM98" s="49">
        <v>0</v>
      </c>
      <c r="BN98" s="49">
        <v>0</v>
      </c>
      <c r="BO98" s="37"/>
      <c r="BP98" s="49">
        <v>0</v>
      </c>
      <c r="BQ98" s="37"/>
      <c r="BR98" s="49">
        <f>BN98+BP98</f>
        <v>0</v>
      </c>
      <c r="BS98" s="50">
        <v>0</v>
      </c>
      <c r="BT98" s="49">
        <f>P98+BR98-BS98</f>
        <v>128530000</v>
      </c>
      <c r="BU98" s="101">
        <v>0</v>
      </c>
      <c r="BV98" s="101">
        <f>BT98-BU98</f>
        <v>128530000</v>
      </c>
      <c r="BW98" s="40" t="s">
        <v>112</v>
      </c>
      <c r="BX98" s="47">
        <v>45791</v>
      </c>
      <c r="BY98" s="47">
        <v>45960</v>
      </c>
      <c r="BZ98" s="47">
        <f t="shared" si="12"/>
        <v>46080</v>
      </c>
      <c r="CA98" s="56">
        <f t="shared" ca="1" si="11"/>
        <v>50</v>
      </c>
      <c r="CB98" s="54">
        <f t="shared" si="7"/>
        <v>46080</v>
      </c>
      <c r="CC98" s="52">
        <f ca="1">CA98/BK98</f>
        <v>0.29585798816568049</v>
      </c>
      <c r="CD98" s="52">
        <f ca="1">CA98/BK98</f>
        <v>0.29585798816568049</v>
      </c>
      <c r="CE98" s="52">
        <f>+BU98/BT98</f>
        <v>0</v>
      </c>
      <c r="CF98" s="52">
        <f>+BU98/BT98</f>
        <v>0</v>
      </c>
    </row>
    <row r="99" spans="1:114" ht="15" customHeight="1" x14ac:dyDescent="0.25">
      <c r="A99" s="20" t="s">
        <v>1215</v>
      </c>
      <c r="B99" s="21">
        <v>45791</v>
      </c>
      <c r="C99" s="22" t="s">
        <v>84</v>
      </c>
      <c r="D99" s="23">
        <v>53008375</v>
      </c>
      <c r="E99" s="22" t="s">
        <v>85</v>
      </c>
      <c r="F99" s="24" t="s">
        <v>86</v>
      </c>
      <c r="G99" s="28" t="s">
        <v>629</v>
      </c>
      <c r="H99" s="55" t="s">
        <v>1216</v>
      </c>
      <c r="I99" s="28" t="s">
        <v>533</v>
      </c>
      <c r="J99" s="28" t="s">
        <v>533</v>
      </c>
      <c r="K99" s="27" t="s">
        <v>1217</v>
      </c>
      <c r="L99" s="28" t="s">
        <v>1218</v>
      </c>
      <c r="M99" s="28" t="s">
        <v>92</v>
      </c>
      <c r="N99" s="29" t="s">
        <v>93</v>
      </c>
      <c r="O99" s="30">
        <v>73152100</v>
      </c>
      <c r="P99" s="31">
        <v>40000000</v>
      </c>
      <c r="Q99" s="56" t="s">
        <v>1219</v>
      </c>
      <c r="R99" s="56" t="s">
        <v>1220</v>
      </c>
      <c r="S99" s="44" t="s">
        <v>1113</v>
      </c>
      <c r="T99" s="54" t="s">
        <v>1221</v>
      </c>
      <c r="U99" s="35" t="s">
        <v>97</v>
      </c>
      <c r="V99" s="36" t="s">
        <v>98</v>
      </c>
      <c r="W99" s="37" t="s">
        <v>93</v>
      </c>
      <c r="X99" s="37" t="s">
        <v>93</v>
      </c>
      <c r="Y99" s="38">
        <v>899999162</v>
      </c>
      <c r="Z99" s="38">
        <v>4</v>
      </c>
      <c r="AA99" s="61" t="s">
        <v>337</v>
      </c>
      <c r="AB99" s="61" t="s">
        <v>338</v>
      </c>
      <c r="AC99" s="57">
        <v>0</v>
      </c>
      <c r="AD99" s="57" t="s">
        <v>1222</v>
      </c>
      <c r="AE99" s="56">
        <v>8</v>
      </c>
      <c r="AF99" s="57" t="s">
        <v>1223</v>
      </c>
      <c r="AG99" s="40" t="s">
        <v>93</v>
      </c>
      <c r="AH99" s="44" t="s">
        <v>1224</v>
      </c>
      <c r="AI99" s="44" t="s">
        <v>1225</v>
      </c>
      <c r="AJ99" s="78" t="s">
        <v>1226</v>
      </c>
      <c r="AK99" s="35" t="s">
        <v>93</v>
      </c>
      <c r="AL99" s="35" t="s">
        <v>93</v>
      </c>
      <c r="AM99" s="35" t="s">
        <v>93</v>
      </c>
      <c r="AN99" s="35" t="s">
        <v>93</v>
      </c>
      <c r="AO99" s="40" t="s">
        <v>93</v>
      </c>
      <c r="AP99" s="40" t="s">
        <v>105</v>
      </c>
      <c r="AQ99" s="22" t="s">
        <v>106</v>
      </c>
      <c r="AR99" s="54">
        <v>45791</v>
      </c>
      <c r="AS99" s="44" t="s">
        <v>140</v>
      </c>
      <c r="AT99" s="30" t="s">
        <v>1227</v>
      </c>
      <c r="AU99" s="45" t="s">
        <v>109</v>
      </c>
      <c r="AV99" s="29" t="s">
        <v>93</v>
      </c>
      <c r="AW99" s="29" t="s">
        <v>93</v>
      </c>
      <c r="AX99" s="29" t="s">
        <v>93</v>
      </c>
      <c r="AY99" s="29" t="s">
        <v>93</v>
      </c>
      <c r="AZ99" s="29" t="s">
        <v>93</v>
      </c>
      <c r="BA99" s="29" t="s">
        <v>93</v>
      </c>
      <c r="BB99" s="29" t="s">
        <v>100</v>
      </c>
      <c r="BC99" s="57">
        <v>1026250813</v>
      </c>
      <c r="BD99" s="29" t="s">
        <v>93</v>
      </c>
      <c r="BE99" s="29" t="s">
        <v>93</v>
      </c>
      <c r="BF99" s="29" t="s">
        <v>93</v>
      </c>
      <c r="BG99" s="28" t="s">
        <v>643</v>
      </c>
      <c r="BH99" s="47">
        <v>45796</v>
      </c>
      <c r="BI99" s="32">
        <v>6016510420</v>
      </c>
      <c r="BJ99" s="48" t="s">
        <v>644</v>
      </c>
      <c r="BK99" s="35">
        <f t="shared" si="13"/>
        <v>198</v>
      </c>
      <c r="BL99" s="49">
        <v>0</v>
      </c>
      <c r="BM99" s="49">
        <v>0</v>
      </c>
      <c r="BN99" s="49">
        <v>0</v>
      </c>
      <c r="BO99" s="37"/>
      <c r="BP99" s="49">
        <v>0</v>
      </c>
      <c r="BQ99" s="37"/>
      <c r="BR99" s="49">
        <f t="shared" si="14"/>
        <v>0</v>
      </c>
      <c r="BS99" s="50">
        <v>0</v>
      </c>
      <c r="BT99" s="49">
        <f>P99+BR99-BS99</f>
        <v>40000000</v>
      </c>
      <c r="BU99" s="101">
        <v>0</v>
      </c>
      <c r="BV99" s="101">
        <f t="shared" si="10"/>
        <v>40000000</v>
      </c>
      <c r="BW99" s="40" t="s">
        <v>112</v>
      </c>
      <c r="BX99" s="47">
        <v>45791</v>
      </c>
      <c r="BY99" s="47">
        <v>45989</v>
      </c>
      <c r="BZ99" s="47">
        <f t="shared" si="12"/>
        <v>46109</v>
      </c>
      <c r="CA99" s="56">
        <f t="shared" ca="1" si="11"/>
        <v>50</v>
      </c>
      <c r="CB99" s="54">
        <f t="shared" si="7"/>
        <v>46109</v>
      </c>
      <c r="CC99" s="52">
        <f ca="1">CA99/BK99</f>
        <v>0.25252525252525254</v>
      </c>
      <c r="CD99" s="52">
        <f ca="1">CA99/BK99</f>
        <v>0.25252525252525254</v>
      </c>
      <c r="CE99" s="52">
        <f>+BU99/BT99</f>
        <v>0</v>
      </c>
      <c r="CF99" s="52">
        <f>+BU99/BT99</f>
        <v>0</v>
      </c>
    </row>
    <row r="100" spans="1:114" s="92" customFormat="1" ht="15" customHeight="1" x14ac:dyDescent="0.25">
      <c r="A100" s="20" t="s">
        <v>1228</v>
      </c>
      <c r="B100" s="21">
        <v>45793</v>
      </c>
      <c r="C100" s="22" t="s">
        <v>128</v>
      </c>
      <c r="D100" s="23">
        <v>52366993</v>
      </c>
      <c r="E100" s="22" t="s">
        <v>129</v>
      </c>
      <c r="F100" s="24" t="s">
        <v>86</v>
      </c>
      <c r="G100" s="28" t="s">
        <v>115</v>
      </c>
      <c r="H100" s="55" t="s">
        <v>1229</v>
      </c>
      <c r="I100" s="44" t="s">
        <v>330</v>
      </c>
      <c r="J100" s="44" t="s">
        <v>330</v>
      </c>
      <c r="K100" s="27" t="s">
        <v>1230</v>
      </c>
      <c r="L100" s="28" t="s">
        <v>1231</v>
      </c>
      <c r="M100" s="28" t="s">
        <v>92</v>
      </c>
      <c r="N100" s="29" t="s">
        <v>93</v>
      </c>
      <c r="O100" s="30">
        <v>78111502</v>
      </c>
      <c r="P100" s="31">
        <v>236000000</v>
      </c>
      <c r="Q100" s="56" t="s">
        <v>1232</v>
      </c>
      <c r="R100" s="56" t="s">
        <v>1233</v>
      </c>
      <c r="S100" s="44" t="s">
        <v>1010</v>
      </c>
      <c r="T100" s="54">
        <v>45796</v>
      </c>
      <c r="U100" s="35" t="s">
        <v>97</v>
      </c>
      <c r="V100" s="36" t="s">
        <v>98</v>
      </c>
      <c r="W100" s="37" t="s">
        <v>93</v>
      </c>
      <c r="X100" s="37" t="s">
        <v>93</v>
      </c>
      <c r="Y100" s="38">
        <v>899999162</v>
      </c>
      <c r="Z100" s="38">
        <v>4</v>
      </c>
      <c r="AA100" s="61" t="s">
        <v>337</v>
      </c>
      <c r="AB100" s="61" t="s">
        <v>338</v>
      </c>
      <c r="AC100" s="57">
        <v>0</v>
      </c>
      <c r="AD100" s="57" t="s">
        <v>1234</v>
      </c>
      <c r="AE100" s="56">
        <v>6</v>
      </c>
      <c r="AF100" s="57" t="s">
        <v>1235</v>
      </c>
      <c r="AG100" s="40" t="s">
        <v>93</v>
      </c>
      <c r="AH100" s="44" t="s">
        <v>1236</v>
      </c>
      <c r="AI100" s="44" t="s">
        <v>1237</v>
      </c>
      <c r="AJ100" s="78" t="s">
        <v>1238</v>
      </c>
      <c r="AK100" s="35" t="s">
        <v>93</v>
      </c>
      <c r="AL100" s="35" t="s">
        <v>93</v>
      </c>
      <c r="AM100" s="35" t="s">
        <v>93</v>
      </c>
      <c r="AN100" s="35" t="s">
        <v>93</v>
      </c>
      <c r="AO100" s="40" t="s">
        <v>93</v>
      </c>
      <c r="AP100" s="40" t="s">
        <v>105</v>
      </c>
      <c r="AQ100" s="22" t="s">
        <v>106</v>
      </c>
      <c r="AR100" s="54">
        <v>45793</v>
      </c>
      <c r="AS100" s="44" t="s">
        <v>1239</v>
      </c>
      <c r="AT100" s="30">
        <v>91049</v>
      </c>
      <c r="AU100" s="45" t="s">
        <v>109</v>
      </c>
      <c r="AV100" s="29" t="s">
        <v>93</v>
      </c>
      <c r="AW100" s="29" t="s">
        <v>93</v>
      </c>
      <c r="AX100" s="29" t="s">
        <v>93</v>
      </c>
      <c r="AY100" s="29" t="s">
        <v>93</v>
      </c>
      <c r="AZ100" s="29" t="s">
        <v>93</v>
      </c>
      <c r="BA100" s="29" t="s">
        <v>93</v>
      </c>
      <c r="BB100" s="29" t="s">
        <v>100</v>
      </c>
      <c r="BC100" s="57">
        <v>51859596</v>
      </c>
      <c r="BD100" s="29" t="s">
        <v>93</v>
      </c>
      <c r="BE100" s="29" t="s">
        <v>93</v>
      </c>
      <c r="BF100" s="29" t="s">
        <v>93</v>
      </c>
      <c r="BG100" s="28" t="s">
        <v>1240</v>
      </c>
      <c r="BH100" s="47">
        <v>45800</v>
      </c>
      <c r="BI100" s="32">
        <v>6016510420</v>
      </c>
      <c r="BJ100" s="48" t="s">
        <v>1241</v>
      </c>
      <c r="BK100" s="35">
        <f t="shared" si="13"/>
        <v>218</v>
      </c>
      <c r="BL100" s="49">
        <v>0</v>
      </c>
      <c r="BM100" s="49">
        <v>0</v>
      </c>
      <c r="BN100" s="49">
        <v>0</v>
      </c>
      <c r="BO100" s="37"/>
      <c r="BP100" s="49">
        <v>0</v>
      </c>
      <c r="BQ100" s="37"/>
      <c r="BR100" s="49">
        <f t="shared" si="14"/>
        <v>0</v>
      </c>
      <c r="BS100" s="50">
        <v>0</v>
      </c>
      <c r="BT100" s="49">
        <f>P100+BR100-BS100</f>
        <v>236000000</v>
      </c>
      <c r="BU100" s="101">
        <v>0</v>
      </c>
      <c r="BV100" s="101">
        <f t="shared" si="10"/>
        <v>236000000</v>
      </c>
      <c r="BW100" s="40" t="s">
        <v>112</v>
      </c>
      <c r="BX100" s="47">
        <v>45793</v>
      </c>
      <c r="BY100" s="47">
        <v>46011</v>
      </c>
      <c r="BZ100" s="47">
        <f t="shared" si="12"/>
        <v>46131</v>
      </c>
      <c r="CA100" s="56">
        <f t="shared" ca="1" si="11"/>
        <v>48</v>
      </c>
      <c r="CB100" s="54">
        <f t="shared" si="7"/>
        <v>46131</v>
      </c>
      <c r="CC100" s="52">
        <f ca="1">CA100/BK100</f>
        <v>0.22018348623853212</v>
      </c>
      <c r="CD100" s="52">
        <f ca="1">CA100/BK100</f>
        <v>0.22018348623853212</v>
      </c>
      <c r="CE100" s="52">
        <f>+BU100/BT100</f>
        <v>0</v>
      </c>
      <c r="CF100" s="52">
        <f>+BU100/BT100</f>
        <v>0</v>
      </c>
    </row>
    <row r="101" spans="1:114" ht="15" customHeight="1" x14ac:dyDescent="0.25">
      <c r="A101" s="20" t="s">
        <v>1242</v>
      </c>
      <c r="B101" s="21">
        <v>45793</v>
      </c>
      <c r="C101" s="22" t="s">
        <v>128</v>
      </c>
      <c r="D101" s="23">
        <v>52366993</v>
      </c>
      <c r="E101" s="22" t="s">
        <v>129</v>
      </c>
      <c r="F101" s="24" t="s">
        <v>86</v>
      </c>
      <c r="G101" s="28" t="s">
        <v>87</v>
      </c>
      <c r="H101" s="55" t="s">
        <v>1243</v>
      </c>
      <c r="I101" s="44" t="s">
        <v>330</v>
      </c>
      <c r="J101" s="44" t="s">
        <v>330</v>
      </c>
      <c r="K101" s="27" t="s">
        <v>1244</v>
      </c>
      <c r="L101" s="28" t="s">
        <v>1245</v>
      </c>
      <c r="M101" s="28" t="s">
        <v>92</v>
      </c>
      <c r="N101" s="29" t="s">
        <v>93</v>
      </c>
      <c r="O101" s="30">
        <v>81112101</v>
      </c>
      <c r="P101" s="31">
        <v>856982098</v>
      </c>
      <c r="Q101" s="56" t="s">
        <v>1246</v>
      </c>
      <c r="R101" s="56" t="s">
        <v>1247</v>
      </c>
      <c r="S101" s="44" t="s">
        <v>423</v>
      </c>
      <c r="T101" s="54">
        <v>45796</v>
      </c>
      <c r="U101" s="35" t="s">
        <v>97</v>
      </c>
      <c r="V101" s="36" t="s">
        <v>98</v>
      </c>
      <c r="W101" s="37" t="s">
        <v>93</v>
      </c>
      <c r="X101" s="37" t="s">
        <v>93</v>
      </c>
      <c r="Y101" s="38">
        <v>899999162</v>
      </c>
      <c r="Z101" s="38">
        <v>4</v>
      </c>
      <c r="AA101" s="61" t="s">
        <v>337</v>
      </c>
      <c r="AB101" s="61" t="s">
        <v>338</v>
      </c>
      <c r="AC101" s="57">
        <v>0</v>
      </c>
      <c r="AD101" s="57" t="s">
        <v>1248</v>
      </c>
      <c r="AE101" s="56">
        <v>9</v>
      </c>
      <c r="AF101" s="57" t="s">
        <v>1249</v>
      </c>
      <c r="AG101" s="40" t="s">
        <v>93</v>
      </c>
      <c r="AH101" s="44" t="s">
        <v>1250</v>
      </c>
      <c r="AI101" s="44" t="s">
        <v>1251</v>
      </c>
      <c r="AJ101" s="78" t="s">
        <v>1252</v>
      </c>
      <c r="AK101" s="35" t="s">
        <v>93</v>
      </c>
      <c r="AL101" s="35" t="s">
        <v>93</v>
      </c>
      <c r="AM101" s="35" t="s">
        <v>93</v>
      </c>
      <c r="AN101" s="35" t="s">
        <v>93</v>
      </c>
      <c r="AO101" s="40" t="s">
        <v>93</v>
      </c>
      <c r="AP101" s="40" t="s">
        <v>105</v>
      </c>
      <c r="AQ101" s="22" t="s">
        <v>106</v>
      </c>
      <c r="AR101" s="54">
        <v>45778</v>
      </c>
      <c r="AS101" s="44" t="s">
        <v>225</v>
      </c>
      <c r="AT101" s="30">
        <v>4274836</v>
      </c>
      <c r="AU101" s="45" t="s">
        <v>109</v>
      </c>
      <c r="AV101" s="29" t="s">
        <v>93</v>
      </c>
      <c r="AW101" s="29" t="s">
        <v>93</v>
      </c>
      <c r="AX101" s="29" t="s">
        <v>93</v>
      </c>
      <c r="AY101" s="29" t="s">
        <v>93</v>
      </c>
      <c r="AZ101" s="29" t="s">
        <v>93</v>
      </c>
      <c r="BA101" s="29" t="s">
        <v>93</v>
      </c>
      <c r="BB101" s="29" t="s">
        <v>100</v>
      </c>
      <c r="BC101" s="57">
        <v>13565692</v>
      </c>
      <c r="BD101" s="29" t="s">
        <v>93</v>
      </c>
      <c r="BE101" s="29" t="s">
        <v>93</v>
      </c>
      <c r="BF101" s="29" t="s">
        <v>93</v>
      </c>
      <c r="BG101" s="28" t="s">
        <v>1253</v>
      </c>
      <c r="BH101" s="47">
        <v>45797</v>
      </c>
      <c r="BI101" s="32">
        <v>6016510420</v>
      </c>
      <c r="BJ101" s="48" t="s">
        <v>1254</v>
      </c>
      <c r="BK101" s="35">
        <f t="shared" si="13"/>
        <v>229</v>
      </c>
      <c r="BL101" s="49">
        <v>0</v>
      </c>
      <c r="BM101" s="49">
        <v>0</v>
      </c>
      <c r="BN101" s="49">
        <v>0</v>
      </c>
      <c r="BO101" s="37"/>
      <c r="BP101" s="49">
        <v>0</v>
      </c>
      <c r="BQ101" s="37"/>
      <c r="BR101" s="49">
        <f t="shared" si="14"/>
        <v>0</v>
      </c>
      <c r="BS101" s="50">
        <v>0</v>
      </c>
      <c r="BT101" s="49">
        <f>P101+BR101-BS101</f>
        <v>856982098</v>
      </c>
      <c r="BU101" s="101">
        <v>0</v>
      </c>
      <c r="BV101" s="101">
        <f t="shared" si="10"/>
        <v>856982098</v>
      </c>
      <c r="BW101" s="40" t="s">
        <v>112</v>
      </c>
      <c r="BX101" s="47">
        <v>45793</v>
      </c>
      <c r="BY101" s="47">
        <v>46022</v>
      </c>
      <c r="BZ101" s="47">
        <f t="shared" si="12"/>
        <v>46142</v>
      </c>
      <c r="CA101" s="56">
        <f t="shared" ca="1" si="11"/>
        <v>48</v>
      </c>
      <c r="CB101" s="54">
        <f t="shared" si="7"/>
        <v>46142</v>
      </c>
      <c r="CC101" s="52">
        <f ca="1">CA101/BK101</f>
        <v>0.20960698689956331</v>
      </c>
      <c r="CD101" s="52">
        <f ca="1">CA101/BK101</f>
        <v>0.20960698689956331</v>
      </c>
      <c r="CE101" s="52">
        <f>+BU101/BT101</f>
        <v>0</v>
      </c>
      <c r="CF101" s="52">
        <f>+BU101/BT101</f>
        <v>0</v>
      </c>
    </row>
    <row r="102" spans="1:114" ht="15" customHeight="1" x14ac:dyDescent="0.25">
      <c r="A102" s="20" t="s">
        <v>1255</v>
      </c>
      <c r="B102" s="21">
        <v>45793</v>
      </c>
      <c r="C102" s="22" t="s">
        <v>128</v>
      </c>
      <c r="D102" s="23">
        <v>52366993</v>
      </c>
      <c r="E102" s="22" t="s">
        <v>129</v>
      </c>
      <c r="F102" s="24" t="s">
        <v>86</v>
      </c>
      <c r="G102" s="28" t="s">
        <v>629</v>
      </c>
      <c r="H102" s="55" t="s">
        <v>1256</v>
      </c>
      <c r="I102" s="44" t="s">
        <v>1137</v>
      </c>
      <c r="J102" s="44" t="s">
        <v>1137</v>
      </c>
      <c r="K102" s="27" t="s">
        <v>1257</v>
      </c>
      <c r="L102" s="28" t="s">
        <v>1258</v>
      </c>
      <c r="M102" s="28" t="s">
        <v>1140</v>
      </c>
      <c r="N102" s="29" t="s">
        <v>93</v>
      </c>
      <c r="O102" s="30">
        <v>14111818</v>
      </c>
      <c r="P102" s="31">
        <v>150000000</v>
      </c>
      <c r="Q102" s="56" t="s">
        <v>1259</v>
      </c>
      <c r="R102" s="56" t="s">
        <v>1260</v>
      </c>
      <c r="S102" s="44" t="s">
        <v>1037</v>
      </c>
      <c r="T102" s="54">
        <v>45796</v>
      </c>
      <c r="U102" s="35" t="s">
        <v>97</v>
      </c>
      <c r="V102" s="36" t="s">
        <v>98</v>
      </c>
      <c r="W102" s="37" t="s">
        <v>93</v>
      </c>
      <c r="X102" s="37" t="s">
        <v>93</v>
      </c>
      <c r="Y102" s="38">
        <v>899999162</v>
      </c>
      <c r="Z102" s="38">
        <v>4</v>
      </c>
      <c r="AA102" s="61" t="s">
        <v>337</v>
      </c>
      <c r="AB102" s="61" t="s">
        <v>338</v>
      </c>
      <c r="AC102" s="57">
        <v>0</v>
      </c>
      <c r="AD102" s="57" t="s">
        <v>1181</v>
      </c>
      <c r="AE102" s="56">
        <v>9</v>
      </c>
      <c r="AF102" s="57" t="s">
        <v>1182</v>
      </c>
      <c r="AG102" s="40" t="s">
        <v>93</v>
      </c>
      <c r="AH102" s="44" t="s">
        <v>1183</v>
      </c>
      <c r="AI102" s="44" t="s">
        <v>1184</v>
      </c>
      <c r="AJ102" s="78" t="s">
        <v>1185</v>
      </c>
      <c r="AK102" s="35" t="s">
        <v>93</v>
      </c>
      <c r="AL102" s="35" t="s">
        <v>93</v>
      </c>
      <c r="AM102" s="35" t="s">
        <v>93</v>
      </c>
      <c r="AN102" s="35" t="s">
        <v>93</v>
      </c>
      <c r="AO102" s="40" t="s">
        <v>93</v>
      </c>
      <c r="AP102" s="40" t="s">
        <v>105</v>
      </c>
      <c r="AQ102" s="22" t="s">
        <v>106</v>
      </c>
      <c r="AR102" s="54">
        <v>45793</v>
      </c>
      <c r="AS102" s="44" t="s">
        <v>140</v>
      </c>
      <c r="AT102" s="30" t="s">
        <v>1261</v>
      </c>
      <c r="AU102" s="45" t="s">
        <v>109</v>
      </c>
      <c r="AV102" s="29" t="s">
        <v>93</v>
      </c>
      <c r="AW102" s="29" t="s">
        <v>93</v>
      </c>
      <c r="AX102" s="29" t="s">
        <v>93</v>
      </c>
      <c r="AY102" s="29" t="s">
        <v>93</v>
      </c>
      <c r="AZ102" s="29" t="s">
        <v>93</v>
      </c>
      <c r="BA102" s="29" t="s">
        <v>93</v>
      </c>
      <c r="BB102" s="29" t="s">
        <v>100</v>
      </c>
      <c r="BC102" s="57">
        <v>79357357</v>
      </c>
      <c r="BD102" s="29" t="s">
        <v>93</v>
      </c>
      <c r="BE102" s="29" t="s">
        <v>93</v>
      </c>
      <c r="BF102" s="29" t="s">
        <v>93</v>
      </c>
      <c r="BG102" s="28" t="s">
        <v>1160</v>
      </c>
      <c r="BH102" s="47">
        <v>45803</v>
      </c>
      <c r="BI102" s="32">
        <v>6016510420</v>
      </c>
      <c r="BJ102" s="48" t="s">
        <v>1161</v>
      </c>
      <c r="BK102" s="35">
        <f t="shared" si="13"/>
        <v>196</v>
      </c>
      <c r="BL102" s="49">
        <v>0</v>
      </c>
      <c r="BM102" s="49">
        <v>0</v>
      </c>
      <c r="BN102" s="49">
        <v>0</v>
      </c>
      <c r="BO102" s="37"/>
      <c r="BP102" s="49">
        <v>0</v>
      </c>
      <c r="BQ102" s="37"/>
      <c r="BR102" s="49">
        <f t="shared" si="14"/>
        <v>0</v>
      </c>
      <c r="BS102" s="50">
        <v>0</v>
      </c>
      <c r="BT102" s="49">
        <f>P102+BR102-BS102</f>
        <v>150000000</v>
      </c>
      <c r="BU102" s="101">
        <v>0</v>
      </c>
      <c r="BV102" s="101">
        <f t="shared" si="10"/>
        <v>150000000</v>
      </c>
      <c r="BW102" s="40" t="s">
        <v>112</v>
      </c>
      <c r="BX102" s="47">
        <v>45793</v>
      </c>
      <c r="BY102" s="47">
        <v>45989</v>
      </c>
      <c r="BZ102" s="47">
        <f t="shared" si="12"/>
        <v>46109</v>
      </c>
      <c r="CA102" s="56">
        <f t="shared" ca="1" si="11"/>
        <v>48</v>
      </c>
      <c r="CB102" s="54">
        <f t="shared" si="7"/>
        <v>46109</v>
      </c>
      <c r="CC102" s="52">
        <f ca="1">CA102/BK102</f>
        <v>0.24489795918367346</v>
      </c>
      <c r="CD102" s="52">
        <f ca="1">CA102/BK102</f>
        <v>0.24489795918367346</v>
      </c>
      <c r="CE102" s="52">
        <f>+BU102/BT102</f>
        <v>0</v>
      </c>
      <c r="CF102" s="52">
        <f>+BU102/BT102</f>
        <v>0</v>
      </c>
    </row>
    <row r="103" spans="1:114" ht="15" customHeight="1" x14ac:dyDescent="0.25">
      <c r="A103" s="20" t="s">
        <v>1262</v>
      </c>
      <c r="B103" s="21">
        <v>45797</v>
      </c>
      <c r="C103" s="22" t="s">
        <v>84</v>
      </c>
      <c r="D103" s="23">
        <v>53008375</v>
      </c>
      <c r="E103" s="22" t="s">
        <v>85</v>
      </c>
      <c r="F103" s="24" t="s">
        <v>86</v>
      </c>
      <c r="G103" s="28" t="s">
        <v>1263</v>
      </c>
      <c r="H103" s="55" t="s">
        <v>1264</v>
      </c>
      <c r="I103" s="28" t="s">
        <v>533</v>
      </c>
      <c r="J103" s="28" t="s">
        <v>533</v>
      </c>
      <c r="K103" s="27" t="s">
        <v>1265</v>
      </c>
      <c r="L103" s="28" t="s">
        <v>1266</v>
      </c>
      <c r="M103" s="28" t="s">
        <v>1140</v>
      </c>
      <c r="N103" s="29" t="s">
        <v>93</v>
      </c>
      <c r="O103" s="30">
        <v>44111515</v>
      </c>
      <c r="P103" s="31">
        <v>70000000</v>
      </c>
      <c r="Q103" s="56" t="s">
        <v>1267</v>
      </c>
      <c r="R103" s="56" t="s">
        <v>1268</v>
      </c>
      <c r="S103" s="44" t="s">
        <v>1269</v>
      </c>
      <c r="T103" s="54">
        <v>45797</v>
      </c>
      <c r="U103" s="35" t="s">
        <v>97</v>
      </c>
      <c r="V103" s="36" t="s">
        <v>98</v>
      </c>
      <c r="W103" s="37" t="s">
        <v>93</v>
      </c>
      <c r="X103" s="37" t="s">
        <v>93</v>
      </c>
      <c r="Y103" s="38">
        <v>899999162</v>
      </c>
      <c r="Z103" s="38">
        <v>4</v>
      </c>
      <c r="AA103" s="61" t="s">
        <v>337</v>
      </c>
      <c r="AB103" s="61" t="s">
        <v>338</v>
      </c>
      <c r="AC103" s="57">
        <v>0</v>
      </c>
      <c r="AD103" s="57" t="s">
        <v>1270</v>
      </c>
      <c r="AE103" s="56">
        <v>3</v>
      </c>
      <c r="AF103" s="57" t="s">
        <v>1271</v>
      </c>
      <c r="AG103" s="40" t="s">
        <v>93</v>
      </c>
      <c r="AH103" s="44" t="s">
        <v>1272</v>
      </c>
      <c r="AI103" s="44" t="s">
        <v>1273</v>
      </c>
      <c r="AJ103" s="78" t="s">
        <v>1274</v>
      </c>
      <c r="AK103" s="35" t="s">
        <v>93</v>
      </c>
      <c r="AL103" s="35" t="s">
        <v>93</v>
      </c>
      <c r="AM103" s="35" t="s">
        <v>93</v>
      </c>
      <c r="AN103" s="35" t="s">
        <v>93</v>
      </c>
      <c r="AO103" s="40" t="s">
        <v>93</v>
      </c>
      <c r="AP103" s="40" t="s">
        <v>105</v>
      </c>
      <c r="AQ103" s="22" t="s">
        <v>106</v>
      </c>
      <c r="AR103" s="54">
        <v>45799</v>
      </c>
      <c r="AS103" s="44" t="s">
        <v>140</v>
      </c>
      <c r="AT103" s="30" t="s">
        <v>1275</v>
      </c>
      <c r="AU103" s="45" t="s">
        <v>109</v>
      </c>
      <c r="AV103" s="29" t="s">
        <v>93</v>
      </c>
      <c r="AW103" s="29" t="s">
        <v>93</v>
      </c>
      <c r="AX103" s="29" t="s">
        <v>93</v>
      </c>
      <c r="AY103" s="29" t="s">
        <v>93</v>
      </c>
      <c r="AZ103" s="29" t="s">
        <v>93</v>
      </c>
      <c r="BA103" s="29" t="s">
        <v>93</v>
      </c>
      <c r="BB103" s="29" t="s">
        <v>100</v>
      </c>
      <c r="BC103" s="57">
        <v>88275897</v>
      </c>
      <c r="BD103" s="29" t="s">
        <v>93</v>
      </c>
      <c r="BE103" s="29" t="s">
        <v>93</v>
      </c>
      <c r="BF103" s="29" t="s">
        <v>93</v>
      </c>
      <c r="BG103" s="28" t="s">
        <v>612</v>
      </c>
      <c r="BH103" s="47">
        <v>45800</v>
      </c>
      <c r="BI103" s="32">
        <v>6016510420</v>
      </c>
      <c r="BJ103" s="48" t="s">
        <v>613</v>
      </c>
      <c r="BK103" s="35">
        <f t="shared" si="13"/>
        <v>192</v>
      </c>
      <c r="BL103" s="49">
        <v>0</v>
      </c>
      <c r="BM103" s="49">
        <v>0</v>
      </c>
      <c r="BN103" s="49">
        <v>0</v>
      </c>
      <c r="BO103" s="37"/>
      <c r="BP103" s="49">
        <v>0</v>
      </c>
      <c r="BQ103" s="37"/>
      <c r="BR103" s="49">
        <f t="shared" si="14"/>
        <v>0</v>
      </c>
      <c r="BS103" s="50">
        <v>0</v>
      </c>
      <c r="BT103" s="49">
        <f>P103+BR103-BS103</f>
        <v>70000000</v>
      </c>
      <c r="BU103" s="101">
        <v>0</v>
      </c>
      <c r="BV103" s="101">
        <f t="shared" si="10"/>
        <v>70000000</v>
      </c>
      <c r="BW103" s="40" t="s">
        <v>112</v>
      </c>
      <c r="BX103" s="47">
        <v>45797</v>
      </c>
      <c r="BY103" s="47">
        <v>45989</v>
      </c>
      <c r="BZ103" s="47">
        <f t="shared" si="12"/>
        <v>46109</v>
      </c>
      <c r="CA103" s="56">
        <f t="shared" ca="1" si="11"/>
        <v>44</v>
      </c>
      <c r="CB103" s="54">
        <f t="shared" si="7"/>
        <v>46109</v>
      </c>
      <c r="CC103" s="52">
        <f ca="1">CA103/BK103</f>
        <v>0.22916666666666666</v>
      </c>
      <c r="CD103" s="52">
        <f ca="1">CA103/BK103</f>
        <v>0.22916666666666666</v>
      </c>
      <c r="CE103" s="52">
        <f>+BU103/BT103</f>
        <v>0</v>
      </c>
      <c r="CF103" s="52">
        <f>+BU103/BT103</f>
        <v>0</v>
      </c>
    </row>
    <row r="104" spans="1:114" ht="15" customHeight="1" x14ac:dyDescent="0.25">
      <c r="A104" s="20" t="s">
        <v>1276</v>
      </c>
      <c r="B104" s="21">
        <v>45800</v>
      </c>
      <c r="C104" s="22" t="s">
        <v>84</v>
      </c>
      <c r="D104" s="23">
        <v>53008375</v>
      </c>
      <c r="E104" s="22" t="s">
        <v>85</v>
      </c>
      <c r="F104" s="24" t="s">
        <v>86</v>
      </c>
      <c r="G104" s="28" t="s">
        <v>347</v>
      </c>
      <c r="H104" s="55" t="s">
        <v>1277</v>
      </c>
      <c r="I104" s="28" t="s">
        <v>533</v>
      </c>
      <c r="J104" s="28" t="s">
        <v>533</v>
      </c>
      <c r="K104" s="27" t="s">
        <v>1278</v>
      </c>
      <c r="L104" s="28" t="s">
        <v>1279</v>
      </c>
      <c r="M104" s="28" t="s">
        <v>1140</v>
      </c>
      <c r="N104" s="29" t="s">
        <v>93</v>
      </c>
      <c r="O104" s="30">
        <v>40141604</v>
      </c>
      <c r="P104" s="31">
        <v>82392200</v>
      </c>
      <c r="Q104" s="56" t="s">
        <v>1280</v>
      </c>
      <c r="R104" s="56" t="s">
        <v>1281</v>
      </c>
      <c r="S104" s="44" t="s">
        <v>1023</v>
      </c>
      <c r="T104" s="54">
        <v>45800</v>
      </c>
      <c r="U104" s="35" t="s">
        <v>353</v>
      </c>
      <c r="V104" s="36" t="s">
        <v>354</v>
      </c>
      <c r="W104" s="37" t="s">
        <v>355</v>
      </c>
      <c r="X104" s="37">
        <v>45958</v>
      </c>
      <c r="Y104" s="38">
        <v>800141645</v>
      </c>
      <c r="Z104" s="38">
        <v>7</v>
      </c>
      <c r="AA104" s="61" t="s">
        <v>337</v>
      </c>
      <c r="AB104" s="61" t="s">
        <v>338</v>
      </c>
      <c r="AC104" s="57">
        <v>0</v>
      </c>
      <c r="AD104" s="57" t="s">
        <v>1282</v>
      </c>
      <c r="AE104" s="56">
        <v>3</v>
      </c>
      <c r="AF104" s="57" t="s">
        <v>1283</v>
      </c>
      <c r="AG104" s="40" t="s">
        <v>93</v>
      </c>
      <c r="AH104" s="44" t="s">
        <v>1284</v>
      </c>
      <c r="AI104" s="44" t="s">
        <v>1285</v>
      </c>
      <c r="AJ104" s="90" t="s">
        <v>1286</v>
      </c>
      <c r="AK104" s="35" t="s">
        <v>93</v>
      </c>
      <c r="AL104" s="35" t="s">
        <v>93</v>
      </c>
      <c r="AM104" s="35" t="s">
        <v>93</v>
      </c>
      <c r="AN104" s="35" t="s">
        <v>93</v>
      </c>
      <c r="AO104" s="40" t="s">
        <v>93</v>
      </c>
      <c r="AP104" s="40" t="s">
        <v>105</v>
      </c>
      <c r="AQ104" s="22" t="s">
        <v>106</v>
      </c>
      <c r="AR104" s="54">
        <v>45800</v>
      </c>
      <c r="AS104" s="44" t="s">
        <v>140</v>
      </c>
      <c r="AT104" s="30" t="s">
        <v>1287</v>
      </c>
      <c r="AU104" s="45" t="s">
        <v>109</v>
      </c>
      <c r="AV104" s="29" t="s">
        <v>93</v>
      </c>
      <c r="AW104" s="29" t="s">
        <v>93</v>
      </c>
      <c r="AX104" s="29" t="s">
        <v>93</v>
      </c>
      <c r="AY104" s="29" t="s">
        <v>93</v>
      </c>
      <c r="AZ104" s="29" t="s">
        <v>93</v>
      </c>
      <c r="BA104" s="29" t="s">
        <v>93</v>
      </c>
      <c r="BB104" s="29" t="s">
        <v>100</v>
      </c>
      <c r="BC104" s="57">
        <v>63475984</v>
      </c>
      <c r="BD104" s="29" t="s">
        <v>93</v>
      </c>
      <c r="BE104" s="29" t="s">
        <v>93</v>
      </c>
      <c r="BF104" s="29" t="s">
        <v>93</v>
      </c>
      <c r="BG104" s="28" t="s">
        <v>863</v>
      </c>
      <c r="BH104" s="47">
        <v>45803</v>
      </c>
      <c r="BI104" s="32">
        <v>6016510420</v>
      </c>
      <c r="BJ104" s="48" t="s">
        <v>864</v>
      </c>
      <c r="BK104" s="35">
        <f t="shared" si="13"/>
        <v>130</v>
      </c>
      <c r="BL104" s="49">
        <v>0</v>
      </c>
      <c r="BM104" s="49">
        <v>0</v>
      </c>
      <c r="BN104" s="49">
        <v>0</v>
      </c>
      <c r="BO104" s="37"/>
      <c r="BP104" s="49">
        <v>0</v>
      </c>
      <c r="BQ104" s="37"/>
      <c r="BR104" s="49">
        <f t="shared" si="14"/>
        <v>0</v>
      </c>
      <c r="BS104" s="50">
        <v>0</v>
      </c>
      <c r="BT104" s="49">
        <f>P104+BR104-BS104</f>
        <v>82392200</v>
      </c>
      <c r="BU104" s="101">
        <v>0</v>
      </c>
      <c r="BV104" s="101">
        <f t="shared" si="10"/>
        <v>82392200</v>
      </c>
      <c r="BW104" s="40" t="s">
        <v>112</v>
      </c>
      <c r="BX104" s="47">
        <v>45800</v>
      </c>
      <c r="BY104" s="47">
        <v>45930</v>
      </c>
      <c r="BZ104" s="47">
        <f t="shared" si="12"/>
        <v>46050</v>
      </c>
      <c r="CA104" s="56">
        <f t="shared" ca="1" si="11"/>
        <v>41</v>
      </c>
      <c r="CB104" s="54">
        <f t="shared" si="7"/>
        <v>46050</v>
      </c>
      <c r="CC104" s="82">
        <f ca="1">CA104/BK104</f>
        <v>0.31538461538461537</v>
      </c>
      <c r="CD104" s="82">
        <f ca="1">CA104/BK104</f>
        <v>0.31538461538461537</v>
      </c>
      <c r="CE104" s="52">
        <f>+BU104/BT104</f>
        <v>0</v>
      </c>
      <c r="CF104" s="52">
        <f>+BU104/BT104</f>
        <v>0</v>
      </c>
    </row>
    <row r="105" spans="1:114" s="107" customFormat="1" ht="13.5" customHeight="1" x14ac:dyDescent="0.25">
      <c r="A105" s="104" t="s">
        <v>1394</v>
      </c>
      <c r="B105" s="105"/>
      <c r="C105" s="105"/>
      <c r="D105" s="105"/>
      <c r="E105" s="105"/>
      <c r="F105" s="105"/>
      <c r="G105" s="105"/>
      <c r="H105" s="105"/>
      <c r="I105" s="105"/>
      <c r="J105" s="105"/>
      <c r="K105" s="105"/>
      <c r="L105" s="105"/>
      <c r="M105" s="105"/>
      <c r="N105" s="105"/>
      <c r="O105" s="105"/>
      <c r="P105" s="105"/>
      <c r="Q105" s="105"/>
      <c r="R105" s="105"/>
      <c r="S105" s="105"/>
      <c r="T105" s="105"/>
      <c r="U105" s="105"/>
      <c r="V105" s="105"/>
      <c r="W105" s="105"/>
      <c r="X105" s="105"/>
      <c r="Y105" s="105"/>
      <c r="Z105" s="105"/>
      <c r="AA105" s="105"/>
      <c r="AB105" s="105"/>
      <c r="AC105" s="105"/>
      <c r="AD105" s="105"/>
      <c r="AE105" s="105"/>
      <c r="AF105" s="105"/>
      <c r="AG105" s="105"/>
      <c r="AH105" s="105"/>
      <c r="AI105" s="105"/>
      <c r="AJ105" s="105"/>
      <c r="AK105" s="105"/>
      <c r="AL105" s="105"/>
      <c r="AM105" s="105"/>
      <c r="AN105" s="105"/>
      <c r="AO105" s="105"/>
      <c r="AP105" s="105"/>
      <c r="AQ105" s="105"/>
      <c r="AR105" s="105"/>
      <c r="AS105" s="105"/>
      <c r="AT105" s="105"/>
      <c r="AU105" s="105"/>
      <c r="AV105" s="105"/>
      <c r="AW105" s="105"/>
      <c r="AX105" s="105"/>
      <c r="AY105" s="105"/>
      <c r="AZ105" s="105"/>
      <c r="BA105" s="105"/>
      <c r="BB105" s="105"/>
      <c r="BC105" s="105"/>
      <c r="BD105" s="105"/>
      <c r="BE105" s="105"/>
      <c r="BF105" s="105"/>
      <c r="BG105" s="105"/>
      <c r="BH105" s="105"/>
      <c r="BI105" s="105"/>
      <c r="BJ105" s="105"/>
      <c r="BK105" s="105"/>
      <c r="BL105" s="105"/>
      <c r="BM105" s="105"/>
      <c r="BN105" s="105"/>
      <c r="BO105" s="105"/>
      <c r="BP105" s="105"/>
      <c r="BQ105" s="105"/>
      <c r="BR105" s="105"/>
      <c r="BS105" s="105"/>
      <c r="BT105" s="105"/>
      <c r="BU105" s="105"/>
      <c r="BV105" s="105"/>
      <c r="BW105" s="105"/>
      <c r="BX105" s="105"/>
      <c r="BY105" s="105"/>
      <c r="BZ105" s="105"/>
      <c r="CA105" s="105"/>
      <c r="CB105" s="105"/>
      <c r="CC105" s="105"/>
      <c r="CD105" s="105"/>
      <c r="CE105" s="105"/>
      <c r="CF105" s="105"/>
      <c r="CG105" s="105"/>
      <c r="CH105" s="105"/>
      <c r="CI105" s="105"/>
      <c r="CJ105" s="105"/>
      <c r="CK105" s="105"/>
      <c r="CL105" s="105"/>
      <c r="CM105" s="105"/>
      <c r="CN105" s="105"/>
      <c r="CO105" s="105"/>
      <c r="CP105" s="105"/>
      <c r="CQ105" s="105"/>
      <c r="CR105" s="105"/>
      <c r="CS105" s="105"/>
      <c r="CT105" s="105"/>
      <c r="CU105" s="105"/>
      <c r="CV105" s="105"/>
      <c r="CW105" s="105"/>
      <c r="CX105" s="105"/>
      <c r="CY105" s="105"/>
      <c r="CZ105" s="105"/>
      <c r="DA105" s="105"/>
      <c r="DB105" s="105"/>
      <c r="DC105" s="105"/>
      <c r="DD105" s="105"/>
      <c r="DE105" s="105"/>
      <c r="DF105" s="105"/>
      <c r="DG105" s="105"/>
      <c r="DH105" s="105"/>
      <c r="DI105" s="105"/>
      <c r="DJ105" s="106"/>
    </row>
    <row r="106" spans="1:114" ht="15.75" customHeight="1" x14ac:dyDescent="0.25">
      <c r="A106" s="20" t="s">
        <v>1288</v>
      </c>
      <c r="B106" s="21">
        <v>45812</v>
      </c>
      <c r="C106" s="22" t="s">
        <v>84</v>
      </c>
      <c r="D106" s="23">
        <v>53008375</v>
      </c>
      <c r="E106" s="22" t="s">
        <v>85</v>
      </c>
      <c r="F106" s="24" t="s">
        <v>86</v>
      </c>
      <c r="G106" s="28" t="s">
        <v>115</v>
      </c>
      <c r="H106" s="55" t="s">
        <v>1289</v>
      </c>
      <c r="I106" s="28" t="s">
        <v>533</v>
      </c>
      <c r="J106" s="28" t="s">
        <v>533</v>
      </c>
      <c r="K106" s="27" t="s">
        <v>1290</v>
      </c>
      <c r="L106" s="89" t="s">
        <v>1291</v>
      </c>
      <c r="M106" s="28" t="s">
        <v>1140</v>
      </c>
      <c r="N106" s="29" t="s">
        <v>93</v>
      </c>
      <c r="O106" s="30">
        <v>30151900</v>
      </c>
      <c r="P106" s="31">
        <v>50000000</v>
      </c>
      <c r="Q106" s="56" t="s">
        <v>1292</v>
      </c>
      <c r="R106" s="56" t="s">
        <v>1293</v>
      </c>
      <c r="S106" s="44" t="s">
        <v>1294</v>
      </c>
      <c r="T106" s="54" t="s">
        <v>1295</v>
      </c>
      <c r="U106" s="35" t="s">
        <v>97</v>
      </c>
      <c r="V106" s="36" t="s">
        <v>98</v>
      </c>
      <c r="W106" s="37" t="s">
        <v>93</v>
      </c>
      <c r="X106" s="37" t="s">
        <v>93</v>
      </c>
      <c r="Y106" s="38">
        <v>899999162</v>
      </c>
      <c r="Z106" s="38">
        <v>4</v>
      </c>
      <c r="AA106" s="61" t="s">
        <v>337</v>
      </c>
      <c r="AB106" s="61" t="s">
        <v>338</v>
      </c>
      <c r="AC106" s="57">
        <v>0</v>
      </c>
      <c r="AD106" s="57" t="s">
        <v>1296</v>
      </c>
      <c r="AE106" s="56">
        <v>1</v>
      </c>
      <c r="AF106" s="57" t="s">
        <v>1297</v>
      </c>
      <c r="AG106" s="40" t="s">
        <v>93</v>
      </c>
      <c r="AH106" s="44" t="s">
        <v>1298</v>
      </c>
      <c r="AI106" s="44" t="s">
        <v>1299</v>
      </c>
      <c r="AJ106" s="90" t="s">
        <v>1300</v>
      </c>
      <c r="AK106" s="35" t="s">
        <v>93</v>
      </c>
      <c r="AL106" s="35" t="s">
        <v>93</v>
      </c>
      <c r="AM106" s="35" t="s">
        <v>93</v>
      </c>
      <c r="AN106" s="35" t="s">
        <v>93</v>
      </c>
      <c r="AO106" s="40" t="s">
        <v>93</v>
      </c>
      <c r="AP106" s="40" t="s">
        <v>105</v>
      </c>
      <c r="AQ106" s="22" t="s">
        <v>106</v>
      </c>
      <c r="AR106" s="54">
        <v>45812</v>
      </c>
      <c r="AS106" s="44" t="s">
        <v>107</v>
      </c>
      <c r="AT106" s="30" t="s">
        <v>1301</v>
      </c>
      <c r="AU106" s="45" t="s">
        <v>109</v>
      </c>
      <c r="AV106" s="29" t="s">
        <v>93</v>
      </c>
      <c r="AW106" s="29" t="s">
        <v>93</v>
      </c>
      <c r="AX106" s="29" t="s">
        <v>93</v>
      </c>
      <c r="AY106" s="29" t="s">
        <v>93</v>
      </c>
      <c r="AZ106" s="29" t="s">
        <v>93</v>
      </c>
      <c r="BA106" s="29" t="s">
        <v>93</v>
      </c>
      <c r="BB106" s="29" t="s">
        <v>100</v>
      </c>
      <c r="BC106" s="93"/>
      <c r="BD106" s="29" t="s">
        <v>93</v>
      </c>
      <c r="BE106" s="29" t="s">
        <v>93</v>
      </c>
      <c r="BF106" s="29" t="s">
        <v>93</v>
      </c>
      <c r="BG106" s="28" t="s">
        <v>1302</v>
      </c>
      <c r="BH106" s="47">
        <v>45813</v>
      </c>
      <c r="BI106" s="32">
        <v>6016510420</v>
      </c>
      <c r="BJ106" s="48" t="s">
        <v>1303</v>
      </c>
      <c r="BK106" s="35">
        <f t="shared" si="13"/>
        <v>164</v>
      </c>
      <c r="BL106" s="49">
        <v>0</v>
      </c>
      <c r="BM106" s="49">
        <v>0</v>
      </c>
      <c r="BN106" s="49">
        <v>0</v>
      </c>
      <c r="BO106" s="37"/>
      <c r="BP106" s="49">
        <v>0</v>
      </c>
      <c r="BQ106" s="37"/>
      <c r="BR106" s="49">
        <f t="shared" si="14"/>
        <v>0</v>
      </c>
      <c r="BS106" s="50">
        <v>0</v>
      </c>
      <c r="BT106" s="49">
        <f>P106+BR106-BS106</f>
        <v>50000000</v>
      </c>
      <c r="BU106" s="101">
        <v>0</v>
      </c>
      <c r="BV106" s="101">
        <f t="shared" si="10"/>
        <v>50000000</v>
      </c>
      <c r="BW106" s="40" t="s">
        <v>112</v>
      </c>
      <c r="BX106" s="47">
        <v>45812</v>
      </c>
      <c r="BY106" s="47">
        <v>45976</v>
      </c>
      <c r="BZ106" s="47">
        <f t="shared" si="12"/>
        <v>46096</v>
      </c>
      <c r="CA106" s="56">
        <f t="shared" ca="1" si="11"/>
        <v>29</v>
      </c>
      <c r="CB106" s="54">
        <f t="shared" si="7"/>
        <v>46096</v>
      </c>
      <c r="CC106" s="82">
        <f ca="1">CA106/BK106</f>
        <v>0.17682926829268292</v>
      </c>
      <c r="CD106" s="82">
        <f ca="1">CA106/BK106</f>
        <v>0.17682926829268292</v>
      </c>
      <c r="CE106" s="52">
        <f>+BU106/BT106</f>
        <v>0</v>
      </c>
      <c r="CF106" s="52">
        <f>+BU106/BT106</f>
        <v>0</v>
      </c>
    </row>
    <row r="107" spans="1:114" ht="15" customHeight="1" x14ac:dyDescent="0.25">
      <c r="A107" s="20" t="s">
        <v>1304</v>
      </c>
      <c r="B107" s="21">
        <v>45812</v>
      </c>
      <c r="C107" s="22" t="s">
        <v>84</v>
      </c>
      <c r="D107" s="23">
        <v>53008375</v>
      </c>
      <c r="E107" s="22" t="s">
        <v>85</v>
      </c>
      <c r="F107" s="24" t="s">
        <v>86</v>
      </c>
      <c r="G107" s="28" t="s">
        <v>115</v>
      </c>
      <c r="H107" s="55" t="s">
        <v>1305</v>
      </c>
      <c r="I107" s="28" t="s">
        <v>533</v>
      </c>
      <c r="J107" s="28" t="s">
        <v>533</v>
      </c>
      <c r="K107" s="27" t="s">
        <v>1306</v>
      </c>
      <c r="L107" s="94" t="s">
        <v>1307</v>
      </c>
      <c r="M107" s="28" t="s">
        <v>92</v>
      </c>
      <c r="N107" s="29" t="s">
        <v>93</v>
      </c>
      <c r="O107" s="30">
        <v>78181500</v>
      </c>
      <c r="P107" s="31">
        <v>83985000</v>
      </c>
      <c r="Q107" s="56" t="s">
        <v>1308</v>
      </c>
      <c r="R107" s="56" t="s">
        <v>1309</v>
      </c>
      <c r="S107" s="44" t="s">
        <v>1113</v>
      </c>
      <c r="T107" s="54" t="s">
        <v>1310</v>
      </c>
      <c r="U107" s="35" t="s">
        <v>97</v>
      </c>
      <c r="V107" s="36" t="s">
        <v>98</v>
      </c>
      <c r="W107" s="37" t="s">
        <v>93</v>
      </c>
      <c r="X107" s="37" t="s">
        <v>93</v>
      </c>
      <c r="Y107" s="38">
        <v>899999162</v>
      </c>
      <c r="Z107" s="38">
        <v>4</v>
      </c>
      <c r="AA107" s="61" t="s">
        <v>337</v>
      </c>
      <c r="AB107" s="61" t="s">
        <v>338</v>
      </c>
      <c r="AC107" s="57">
        <v>0</v>
      </c>
      <c r="AD107" s="57" t="s">
        <v>1311</v>
      </c>
      <c r="AE107" s="56">
        <v>1</v>
      </c>
      <c r="AF107" s="57" t="s">
        <v>1312</v>
      </c>
      <c r="AG107" s="40" t="s">
        <v>93</v>
      </c>
      <c r="AH107" s="44" t="s">
        <v>1313</v>
      </c>
      <c r="AI107" s="44" t="s">
        <v>1314</v>
      </c>
      <c r="AJ107" s="90" t="s">
        <v>1315</v>
      </c>
      <c r="AK107" s="35" t="s">
        <v>93</v>
      </c>
      <c r="AL107" s="35" t="s">
        <v>93</v>
      </c>
      <c r="AM107" s="35" t="s">
        <v>93</v>
      </c>
      <c r="AN107" s="35" t="s">
        <v>93</v>
      </c>
      <c r="AO107" s="40" t="s">
        <v>93</v>
      </c>
      <c r="AP107" s="40" t="s">
        <v>105</v>
      </c>
      <c r="AQ107" s="22" t="s">
        <v>106</v>
      </c>
      <c r="AR107" s="54">
        <v>45814</v>
      </c>
      <c r="AS107" s="44" t="s">
        <v>140</v>
      </c>
      <c r="AT107" s="30" t="s">
        <v>1316</v>
      </c>
      <c r="AU107" s="45" t="s">
        <v>109</v>
      </c>
      <c r="AV107" s="29" t="s">
        <v>93</v>
      </c>
      <c r="AW107" s="29" t="s">
        <v>93</v>
      </c>
      <c r="AX107" s="29" t="s">
        <v>93</v>
      </c>
      <c r="AY107" s="29" t="s">
        <v>93</v>
      </c>
      <c r="AZ107" s="29" t="s">
        <v>93</v>
      </c>
      <c r="BA107" s="29" t="s">
        <v>93</v>
      </c>
      <c r="BB107" s="29" t="s">
        <v>100</v>
      </c>
      <c r="BC107" s="57">
        <v>53077729</v>
      </c>
      <c r="BD107" s="29" t="s">
        <v>93</v>
      </c>
      <c r="BE107" s="29" t="s">
        <v>93</v>
      </c>
      <c r="BF107" s="29" t="s">
        <v>93</v>
      </c>
      <c r="BG107" s="28" t="s">
        <v>1317</v>
      </c>
      <c r="BH107" s="47">
        <v>45814</v>
      </c>
      <c r="BI107" s="32">
        <v>6016510420</v>
      </c>
      <c r="BJ107" s="48" t="s">
        <v>1318</v>
      </c>
      <c r="BK107" s="35">
        <f t="shared" si="13"/>
        <v>210</v>
      </c>
      <c r="BL107" s="49">
        <v>0</v>
      </c>
      <c r="BM107" s="49">
        <v>0</v>
      </c>
      <c r="BN107" s="49">
        <v>0</v>
      </c>
      <c r="BO107" s="37"/>
      <c r="BP107" s="49">
        <v>0</v>
      </c>
      <c r="BQ107" s="37"/>
      <c r="BR107" s="49">
        <f t="shared" si="14"/>
        <v>0</v>
      </c>
      <c r="BS107" s="50">
        <v>0</v>
      </c>
      <c r="BT107" s="49">
        <f>P107+BR107-BS107</f>
        <v>83985000</v>
      </c>
      <c r="BU107" s="101">
        <v>0</v>
      </c>
      <c r="BV107" s="101">
        <f t="shared" si="10"/>
        <v>83985000</v>
      </c>
      <c r="BW107" s="40" t="s">
        <v>112</v>
      </c>
      <c r="BX107" s="47">
        <v>45812</v>
      </c>
      <c r="BY107" s="47">
        <v>46022</v>
      </c>
      <c r="BZ107" s="47">
        <f t="shared" si="12"/>
        <v>46142</v>
      </c>
      <c r="CA107" s="56">
        <f t="shared" ca="1" si="11"/>
        <v>29</v>
      </c>
      <c r="CB107" s="54">
        <f t="shared" si="7"/>
        <v>46142</v>
      </c>
      <c r="CC107" s="82">
        <f ca="1">CA107/BK107</f>
        <v>0.1380952380952381</v>
      </c>
      <c r="CD107" s="82">
        <f ca="1">CA107/BK107</f>
        <v>0.1380952380952381</v>
      </c>
      <c r="CE107" s="52">
        <f>+BU107/BT107</f>
        <v>0</v>
      </c>
      <c r="CF107" s="52">
        <f>+BU107/BT107</f>
        <v>0</v>
      </c>
    </row>
    <row r="108" spans="1:114" ht="15" customHeight="1" x14ac:dyDescent="0.25">
      <c r="A108" s="20" t="s">
        <v>1319</v>
      </c>
      <c r="B108" s="21">
        <v>45813</v>
      </c>
      <c r="C108" s="22" t="s">
        <v>128</v>
      </c>
      <c r="D108" s="23">
        <v>52366993</v>
      </c>
      <c r="E108" s="22" t="s">
        <v>129</v>
      </c>
      <c r="F108" s="24" t="s">
        <v>86</v>
      </c>
      <c r="G108" s="28" t="s">
        <v>87</v>
      </c>
      <c r="H108" s="55" t="s">
        <v>1320</v>
      </c>
      <c r="I108" s="44" t="s">
        <v>1137</v>
      </c>
      <c r="J108" s="44" t="s">
        <v>1137</v>
      </c>
      <c r="K108" s="27" t="s">
        <v>1321</v>
      </c>
      <c r="L108" s="28" t="s">
        <v>1322</v>
      </c>
      <c r="M108" s="28" t="s">
        <v>92</v>
      </c>
      <c r="N108" s="29" t="s">
        <v>93</v>
      </c>
      <c r="O108" s="30">
        <v>43233205</v>
      </c>
      <c r="P108" s="31">
        <v>988105130</v>
      </c>
      <c r="Q108" s="56" t="s">
        <v>1323</v>
      </c>
      <c r="R108" s="56" t="s">
        <v>1324</v>
      </c>
      <c r="S108" s="44" t="s">
        <v>605</v>
      </c>
      <c r="T108" s="54" t="s">
        <v>1325</v>
      </c>
      <c r="U108" s="35" t="s">
        <v>97</v>
      </c>
      <c r="V108" s="36" t="s">
        <v>98</v>
      </c>
      <c r="W108" s="37" t="s">
        <v>93</v>
      </c>
      <c r="X108" s="37" t="s">
        <v>93</v>
      </c>
      <c r="Y108" s="38">
        <v>899999162</v>
      </c>
      <c r="Z108" s="38">
        <v>4</v>
      </c>
      <c r="AA108" s="61" t="s">
        <v>337</v>
      </c>
      <c r="AB108" s="61" t="s">
        <v>338</v>
      </c>
      <c r="AC108" s="57">
        <v>0</v>
      </c>
      <c r="AD108" s="57" t="s">
        <v>1326</v>
      </c>
      <c r="AE108" s="56">
        <v>6</v>
      </c>
      <c r="AF108" s="57" t="s">
        <v>1327</v>
      </c>
      <c r="AG108" s="40" t="s">
        <v>93</v>
      </c>
      <c r="AH108" s="44" t="s">
        <v>1328</v>
      </c>
      <c r="AI108" s="44" t="s">
        <v>1329</v>
      </c>
      <c r="AJ108" s="90" t="s">
        <v>1330</v>
      </c>
      <c r="AK108" s="35" t="s">
        <v>93</v>
      </c>
      <c r="AL108" s="35" t="s">
        <v>93</v>
      </c>
      <c r="AM108" s="35" t="s">
        <v>93</v>
      </c>
      <c r="AN108" s="35" t="s">
        <v>93</v>
      </c>
      <c r="AO108" s="40" t="s">
        <v>93</v>
      </c>
      <c r="AP108" s="40" t="s">
        <v>105</v>
      </c>
      <c r="AQ108" s="22" t="s">
        <v>106</v>
      </c>
      <c r="AR108" s="54">
        <v>45814</v>
      </c>
      <c r="AS108" s="44" t="s">
        <v>107</v>
      </c>
      <c r="AT108" s="30" t="s">
        <v>1331</v>
      </c>
      <c r="AU108" s="45" t="s">
        <v>109</v>
      </c>
      <c r="AV108" s="29" t="s">
        <v>93</v>
      </c>
      <c r="AW108" s="29" t="s">
        <v>93</v>
      </c>
      <c r="AX108" s="29" t="s">
        <v>93</v>
      </c>
      <c r="AY108" s="29" t="s">
        <v>93</v>
      </c>
      <c r="AZ108" s="29" t="s">
        <v>93</v>
      </c>
      <c r="BA108" s="29" t="s">
        <v>93</v>
      </c>
      <c r="BB108" s="29" t="s">
        <v>100</v>
      </c>
      <c r="BC108" s="57">
        <v>13565692</v>
      </c>
      <c r="BD108" s="29" t="s">
        <v>93</v>
      </c>
      <c r="BE108" s="29" t="s">
        <v>93</v>
      </c>
      <c r="BF108" s="29" t="s">
        <v>93</v>
      </c>
      <c r="BG108" s="28" t="s">
        <v>1253</v>
      </c>
      <c r="BH108" s="47">
        <v>45814</v>
      </c>
      <c r="BI108" s="32">
        <v>6016510420</v>
      </c>
      <c r="BJ108" s="48" t="s">
        <v>1254</v>
      </c>
      <c r="BK108" s="35">
        <f t="shared" si="13"/>
        <v>86</v>
      </c>
      <c r="BL108" s="49">
        <v>0</v>
      </c>
      <c r="BM108" s="49">
        <v>0</v>
      </c>
      <c r="BN108" s="49">
        <v>0</v>
      </c>
      <c r="BO108" s="37"/>
      <c r="BP108" s="49">
        <v>0</v>
      </c>
      <c r="BQ108" s="37"/>
      <c r="BR108" s="49">
        <f t="shared" si="14"/>
        <v>0</v>
      </c>
      <c r="BS108" s="50">
        <v>0</v>
      </c>
      <c r="BT108" s="49">
        <f>P108+BR108-BS108</f>
        <v>988105130</v>
      </c>
      <c r="BU108" s="101">
        <v>0</v>
      </c>
      <c r="BV108" s="101">
        <f t="shared" si="10"/>
        <v>988105130</v>
      </c>
      <c r="BW108" s="40" t="s">
        <v>112</v>
      </c>
      <c r="BX108" s="47">
        <v>45813</v>
      </c>
      <c r="BY108" s="47">
        <v>45899</v>
      </c>
      <c r="BZ108" s="47">
        <f t="shared" si="12"/>
        <v>46019</v>
      </c>
      <c r="CA108" s="56">
        <f t="shared" ca="1" si="11"/>
        <v>28</v>
      </c>
      <c r="CB108" s="54">
        <f t="shared" si="7"/>
        <v>46019</v>
      </c>
      <c r="CC108" s="82">
        <f ca="1">CA108/BK108</f>
        <v>0.32558139534883723</v>
      </c>
      <c r="CD108" s="82">
        <f ca="1">CA108/BK108</f>
        <v>0.32558139534883723</v>
      </c>
      <c r="CE108" s="52">
        <f>+BU108/BT108</f>
        <v>0</v>
      </c>
      <c r="CF108" s="52">
        <f>+BU108/BT108</f>
        <v>0</v>
      </c>
    </row>
    <row r="109" spans="1:114" ht="15" customHeight="1" x14ac:dyDescent="0.25">
      <c r="A109" s="20" t="s">
        <v>1332</v>
      </c>
      <c r="B109" s="21">
        <v>45813</v>
      </c>
      <c r="C109" s="22" t="s">
        <v>84</v>
      </c>
      <c r="D109" s="23">
        <v>53008375</v>
      </c>
      <c r="E109" s="22" t="s">
        <v>85</v>
      </c>
      <c r="F109" s="24" t="s">
        <v>86</v>
      </c>
      <c r="G109" s="28" t="s">
        <v>158</v>
      </c>
      <c r="H109" s="55" t="s">
        <v>1333</v>
      </c>
      <c r="I109" s="28" t="s">
        <v>533</v>
      </c>
      <c r="J109" s="28" t="s">
        <v>533</v>
      </c>
      <c r="K109" s="27" t="s">
        <v>1334</v>
      </c>
      <c r="L109" s="28" t="s">
        <v>1335</v>
      </c>
      <c r="M109" s="28" t="s">
        <v>92</v>
      </c>
      <c r="N109" s="29" t="s">
        <v>93</v>
      </c>
      <c r="O109" s="30">
        <v>82131603</v>
      </c>
      <c r="P109" s="31">
        <v>5938100</v>
      </c>
      <c r="Q109" s="56" t="s">
        <v>1336</v>
      </c>
      <c r="R109" s="56" t="s">
        <v>1337</v>
      </c>
      <c r="S109" s="44" t="s">
        <v>423</v>
      </c>
      <c r="T109" s="54" t="s">
        <v>1338</v>
      </c>
      <c r="U109" s="35" t="s">
        <v>97</v>
      </c>
      <c r="V109" s="36" t="s">
        <v>98</v>
      </c>
      <c r="W109" s="37" t="s">
        <v>93</v>
      </c>
      <c r="X109" s="37" t="s">
        <v>93</v>
      </c>
      <c r="Y109" s="38">
        <v>899999162</v>
      </c>
      <c r="Z109" s="38">
        <v>4</v>
      </c>
      <c r="AA109" s="61" t="s">
        <v>337</v>
      </c>
      <c r="AB109" s="61" t="s">
        <v>338</v>
      </c>
      <c r="AC109" s="57">
        <v>0</v>
      </c>
      <c r="AD109" s="57" t="s">
        <v>1339</v>
      </c>
      <c r="AE109" s="56">
        <v>5</v>
      </c>
      <c r="AF109" s="57" t="s">
        <v>1340</v>
      </c>
      <c r="AG109" s="40" t="s">
        <v>93</v>
      </c>
      <c r="AH109" s="44" t="s">
        <v>1341</v>
      </c>
      <c r="AI109" s="44" t="s">
        <v>1342</v>
      </c>
      <c r="AJ109" s="90" t="s">
        <v>1343</v>
      </c>
      <c r="AK109" s="35" t="s">
        <v>93</v>
      </c>
      <c r="AL109" s="35" t="s">
        <v>93</v>
      </c>
      <c r="AM109" s="35" t="s">
        <v>93</v>
      </c>
      <c r="AN109" s="35" t="s">
        <v>93</v>
      </c>
      <c r="AO109" s="40" t="s">
        <v>93</v>
      </c>
      <c r="AP109" s="40" t="s">
        <v>105</v>
      </c>
      <c r="AQ109" s="22" t="s">
        <v>106</v>
      </c>
      <c r="AR109" s="54">
        <v>45813</v>
      </c>
      <c r="AS109" s="44" t="s">
        <v>140</v>
      </c>
      <c r="AT109" s="30" t="s">
        <v>1344</v>
      </c>
      <c r="AU109" s="45" t="s">
        <v>109</v>
      </c>
      <c r="AV109" s="29" t="s">
        <v>93</v>
      </c>
      <c r="AW109" s="29" t="s">
        <v>93</v>
      </c>
      <c r="AX109" s="29" t="s">
        <v>93</v>
      </c>
      <c r="AY109" s="29" t="s">
        <v>93</v>
      </c>
      <c r="AZ109" s="29" t="s">
        <v>93</v>
      </c>
      <c r="BA109" s="29" t="s">
        <v>93</v>
      </c>
      <c r="BB109" s="29" t="s">
        <v>100</v>
      </c>
      <c r="BC109" s="57">
        <v>1019186988</v>
      </c>
      <c r="BD109" s="29" t="s">
        <v>93</v>
      </c>
      <c r="BE109" s="29" t="s">
        <v>93</v>
      </c>
      <c r="BF109" s="29" t="s">
        <v>93</v>
      </c>
      <c r="BG109" s="28" t="s">
        <v>1345</v>
      </c>
      <c r="BH109" s="47">
        <v>45814</v>
      </c>
      <c r="BI109" s="32">
        <v>6016510420</v>
      </c>
      <c r="BJ109" s="48" t="s">
        <v>1346</v>
      </c>
      <c r="BK109" s="35">
        <f t="shared" si="13"/>
        <v>8</v>
      </c>
      <c r="BL109" s="49">
        <v>0</v>
      </c>
      <c r="BM109" s="49">
        <v>0</v>
      </c>
      <c r="BN109" s="49">
        <v>0</v>
      </c>
      <c r="BO109" s="37"/>
      <c r="BP109" s="49">
        <v>0</v>
      </c>
      <c r="BQ109" s="37"/>
      <c r="BR109" s="49">
        <f>BN109+BP109</f>
        <v>0</v>
      </c>
      <c r="BS109" s="50">
        <v>0</v>
      </c>
      <c r="BT109" s="49">
        <f>P109+BR109-BS109</f>
        <v>5938100</v>
      </c>
      <c r="BU109" s="101">
        <v>0</v>
      </c>
      <c r="BV109" s="101">
        <f>BT109-BU109</f>
        <v>5938100</v>
      </c>
      <c r="BW109" s="40" t="s">
        <v>112</v>
      </c>
      <c r="BX109" s="47">
        <v>45813</v>
      </c>
      <c r="BY109" s="47">
        <v>45821</v>
      </c>
      <c r="BZ109" s="47">
        <f>+BY109+120</f>
        <v>45941</v>
      </c>
      <c r="CA109" s="56">
        <f ca="1">TODAY()-BX109</f>
        <v>28</v>
      </c>
      <c r="CB109" s="54">
        <f>BY109+120</f>
        <v>45941</v>
      </c>
      <c r="CC109" s="82">
        <f ca="1">CA109/BK109</f>
        <v>3.5</v>
      </c>
      <c r="CD109" s="82">
        <f ca="1">CA109/BK109</f>
        <v>3.5</v>
      </c>
      <c r="CE109" s="52">
        <f>+BU109/BT109</f>
        <v>0</v>
      </c>
      <c r="CF109" s="52">
        <f>+BU109/BT109</f>
        <v>0</v>
      </c>
    </row>
    <row r="110" spans="1:114" ht="15" customHeight="1" x14ac:dyDescent="0.25">
      <c r="A110" s="20" t="s">
        <v>1347</v>
      </c>
      <c r="B110" s="21">
        <v>45814</v>
      </c>
      <c r="C110" s="22" t="s">
        <v>84</v>
      </c>
      <c r="D110" s="23">
        <v>53008375</v>
      </c>
      <c r="E110" s="22" t="s">
        <v>85</v>
      </c>
      <c r="F110" s="24" t="s">
        <v>86</v>
      </c>
      <c r="G110" s="28" t="s">
        <v>347</v>
      </c>
      <c r="H110" s="55" t="s">
        <v>1348</v>
      </c>
      <c r="I110" s="28" t="s">
        <v>533</v>
      </c>
      <c r="J110" s="28" t="s">
        <v>533</v>
      </c>
      <c r="K110" s="27" t="s">
        <v>1349</v>
      </c>
      <c r="L110" s="28" t="s">
        <v>1350</v>
      </c>
      <c r="M110" s="28" t="s">
        <v>1140</v>
      </c>
      <c r="N110" s="29" t="s">
        <v>93</v>
      </c>
      <c r="O110" s="30">
        <v>45121500</v>
      </c>
      <c r="P110" s="31">
        <v>7453900</v>
      </c>
      <c r="Q110" s="56" t="s">
        <v>1351</v>
      </c>
      <c r="R110" s="56" t="s">
        <v>1352</v>
      </c>
      <c r="S110" s="44" t="s">
        <v>1353</v>
      </c>
      <c r="T110" s="54" t="s">
        <v>1325</v>
      </c>
      <c r="U110" s="35" t="s">
        <v>353</v>
      </c>
      <c r="V110" s="36" t="s">
        <v>354</v>
      </c>
      <c r="W110" s="37" t="s">
        <v>355</v>
      </c>
      <c r="X110" s="37">
        <v>45958</v>
      </c>
      <c r="Y110" s="38">
        <v>800141645</v>
      </c>
      <c r="Z110" s="38">
        <v>7</v>
      </c>
      <c r="AA110" s="61" t="s">
        <v>337</v>
      </c>
      <c r="AB110" s="61" t="s">
        <v>338</v>
      </c>
      <c r="AC110" s="57">
        <v>0</v>
      </c>
      <c r="AD110" s="57" t="s">
        <v>1025</v>
      </c>
      <c r="AE110" s="56">
        <v>8</v>
      </c>
      <c r="AF110" s="57" t="s">
        <v>1026</v>
      </c>
      <c r="AG110" s="40" t="s">
        <v>93</v>
      </c>
      <c r="AH110" s="44" t="s">
        <v>1027</v>
      </c>
      <c r="AI110" s="44" t="s">
        <v>1028</v>
      </c>
      <c r="AJ110" s="78" t="s">
        <v>1029</v>
      </c>
      <c r="AK110" s="35" t="s">
        <v>93</v>
      </c>
      <c r="AL110" s="35" t="s">
        <v>93</v>
      </c>
      <c r="AM110" s="35" t="s">
        <v>93</v>
      </c>
      <c r="AN110" s="35" t="s">
        <v>93</v>
      </c>
      <c r="AO110" s="40" t="s">
        <v>93</v>
      </c>
      <c r="AP110" s="40" t="s">
        <v>105</v>
      </c>
      <c r="AQ110" s="22" t="s">
        <v>106</v>
      </c>
      <c r="AR110" s="54">
        <v>45817</v>
      </c>
      <c r="AS110" s="44" t="s">
        <v>107</v>
      </c>
      <c r="AT110" s="30" t="s">
        <v>1331</v>
      </c>
      <c r="AU110" s="45" t="s">
        <v>109</v>
      </c>
      <c r="AV110" s="29" t="s">
        <v>93</v>
      </c>
      <c r="AW110" s="29" t="s">
        <v>93</v>
      </c>
      <c r="AX110" s="29" t="s">
        <v>93</v>
      </c>
      <c r="AY110" s="29" t="s">
        <v>93</v>
      </c>
      <c r="AZ110" s="29" t="s">
        <v>93</v>
      </c>
      <c r="BA110" s="29" t="s">
        <v>93</v>
      </c>
      <c r="BB110" s="29" t="s">
        <v>100</v>
      </c>
      <c r="BC110" s="57">
        <v>1111452837</v>
      </c>
      <c r="BD110" s="29" t="s">
        <v>93</v>
      </c>
      <c r="BE110" s="29" t="s">
        <v>93</v>
      </c>
      <c r="BF110" s="29" t="s">
        <v>93</v>
      </c>
      <c r="BG110" s="28" t="s">
        <v>381</v>
      </c>
      <c r="BH110" s="47">
        <v>45817</v>
      </c>
      <c r="BI110" s="32">
        <v>6016510420</v>
      </c>
      <c r="BJ110" s="48" t="s">
        <v>382</v>
      </c>
      <c r="BK110" s="35">
        <f t="shared" si="13"/>
        <v>89</v>
      </c>
      <c r="BL110" s="49">
        <v>0</v>
      </c>
      <c r="BM110" s="49">
        <v>0</v>
      </c>
      <c r="BN110" s="49">
        <v>0</v>
      </c>
      <c r="BO110" s="37"/>
      <c r="BP110" s="49">
        <v>0</v>
      </c>
      <c r="BQ110" s="37"/>
      <c r="BR110" s="49">
        <f t="shared" si="14"/>
        <v>0</v>
      </c>
      <c r="BS110" s="50">
        <v>0</v>
      </c>
      <c r="BT110" s="49">
        <f>P110+BR110-BS110</f>
        <v>7453900</v>
      </c>
      <c r="BU110" s="101">
        <v>0</v>
      </c>
      <c r="BV110" s="101">
        <f t="shared" si="10"/>
        <v>7453900</v>
      </c>
      <c r="BW110" s="40" t="s">
        <v>112</v>
      </c>
      <c r="BX110" s="47">
        <v>45814</v>
      </c>
      <c r="BY110" s="47">
        <v>45903</v>
      </c>
      <c r="BZ110" s="47">
        <f t="shared" si="12"/>
        <v>46023</v>
      </c>
      <c r="CA110" s="56">
        <f t="shared" ca="1" si="11"/>
        <v>27</v>
      </c>
      <c r="CB110" s="54">
        <f t="shared" si="7"/>
        <v>46023</v>
      </c>
      <c r="CC110" s="82">
        <f ca="1">CA110/BK110</f>
        <v>0.30337078651685395</v>
      </c>
      <c r="CD110" s="82">
        <f ca="1">CA110/BK110</f>
        <v>0.30337078651685395</v>
      </c>
      <c r="CE110" s="52">
        <f>+BU110/BT110</f>
        <v>0</v>
      </c>
      <c r="CF110" s="52">
        <f>+BU110/BT110</f>
        <v>0</v>
      </c>
    </row>
    <row r="111" spans="1:114" ht="15" customHeight="1" x14ac:dyDescent="0.25">
      <c r="A111" s="20" t="s">
        <v>1354</v>
      </c>
      <c r="B111" s="21">
        <v>45814</v>
      </c>
      <c r="C111" s="22" t="s">
        <v>84</v>
      </c>
      <c r="D111" s="23">
        <v>53008375</v>
      </c>
      <c r="E111" s="22" t="s">
        <v>85</v>
      </c>
      <c r="F111" s="24" t="s">
        <v>86</v>
      </c>
      <c r="G111" s="28" t="s">
        <v>347</v>
      </c>
      <c r="H111" s="55" t="s">
        <v>1355</v>
      </c>
      <c r="I111" s="28" t="s">
        <v>533</v>
      </c>
      <c r="J111" s="28" t="s">
        <v>533</v>
      </c>
      <c r="K111" s="27" t="s">
        <v>1356</v>
      </c>
      <c r="L111" s="89" t="s">
        <v>1357</v>
      </c>
      <c r="M111" s="28" t="s">
        <v>736</v>
      </c>
      <c r="N111" s="29" t="s">
        <v>93</v>
      </c>
      <c r="O111" s="30">
        <v>43211501</v>
      </c>
      <c r="P111" s="31">
        <v>54939329</v>
      </c>
      <c r="Q111" s="56" t="s">
        <v>1358</v>
      </c>
      <c r="R111" s="56" t="s">
        <v>1359</v>
      </c>
      <c r="S111" s="44" t="s">
        <v>1086</v>
      </c>
      <c r="T111" s="54" t="s">
        <v>1338</v>
      </c>
      <c r="U111" s="35" t="s">
        <v>353</v>
      </c>
      <c r="V111" s="36" t="s">
        <v>354</v>
      </c>
      <c r="W111" s="37" t="s">
        <v>355</v>
      </c>
      <c r="X111" s="37">
        <v>45958</v>
      </c>
      <c r="Y111" s="38">
        <v>800141645</v>
      </c>
      <c r="Z111" s="38">
        <v>7</v>
      </c>
      <c r="AA111" s="61" t="s">
        <v>337</v>
      </c>
      <c r="AB111" s="61" t="s">
        <v>338</v>
      </c>
      <c r="AC111" s="57">
        <v>0</v>
      </c>
      <c r="AD111" s="57" t="s">
        <v>1360</v>
      </c>
      <c r="AE111" s="56">
        <v>6</v>
      </c>
      <c r="AF111" s="57" t="s">
        <v>1361</v>
      </c>
      <c r="AG111" s="40" t="s">
        <v>93</v>
      </c>
      <c r="AH111" s="44" t="s">
        <v>1362</v>
      </c>
      <c r="AI111" s="44" t="s">
        <v>1363</v>
      </c>
      <c r="AJ111" s="44" t="s">
        <v>1364</v>
      </c>
      <c r="AK111" s="35" t="s">
        <v>93</v>
      </c>
      <c r="AL111" s="35" t="s">
        <v>93</v>
      </c>
      <c r="AM111" s="35" t="s">
        <v>93</v>
      </c>
      <c r="AN111" s="35" t="s">
        <v>93</v>
      </c>
      <c r="AO111" s="40" t="s">
        <v>93</v>
      </c>
      <c r="AP111" s="40" t="s">
        <v>105</v>
      </c>
      <c r="AQ111" s="22" t="s">
        <v>106</v>
      </c>
      <c r="AR111" s="54">
        <v>45825</v>
      </c>
      <c r="AS111" s="44" t="s">
        <v>107</v>
      </c>
      <c r="AT111" s="30" t="s">
        <v>1365</v>
      </c>
      <c r="AU111" s="45" t="s">
        <v>109</v>
      </c>
      <c r="AV111" s="29" t="s">
        <v>93</v>
      </c>
      <c r="AW111" s="29" t="s">
        <v>93</v>
      </c>
      <c r="AX111" s="29" t="s">
        <v>93</v>
      </c>
      <c r="AY111" s="29" t="s">
        <v>93</v>
      </c>
      <c r="AZ111" s="29" t="s">
        <v>93</v>
      </c>
      <c r="BA111" s="29" t="s">
        <v>93</v>
      </c>
      <c r="BB111" s="29" t="s">
        <v>100</v>
      </c>
      <c r="BC111" s="57">
        <v>52234812</v>
      </c>
      <c r="BD111" s="29" t="s">
        <v>93</v>
      </c>
      <c r="BE111" s="29" t="s">
        <v>93</v>
      </c>
      <c r="BF111" s="29" t="s">
        <v>93</v>
      </c>
      <c r="BG111" s="28" t="s">
        <v>360</v>
      </c>
      <c r="BH111" s="47">
        <v>45826</v>
      </c>
      <c r="BI111" s="32">
        <v>6016510420</v>
      </c>
      <c r="BJ111" s="95" t="s">
        <v>361</v>
      </c>
      <c r="BK111" s="35">
        <f t="shared" si="13"/>
        <v>85</v>
      </c>
      <c r="BL111" s="49">
        <v>0</v>
      </c>
      <c r="BM111" s="49">
        <v>0</v>
      </c>
      <c r="BN111" s="49">
        <v>0</v>
      </c>
      <c r="BO111" s="37"/>
      <c r="BP111" s="49">
        <v>0</v>
      </c>
      <c r="BQ111" s="37"/>
      <c r="BR111" s="49">
        <f t="shared" si="14"/>
        <v>0</v>
      </c>
      <c r="BS111" s="50">
        <v>0</v>
      </c>
      <c r="BT111" s="49">
        <f>P111+BR111-BS111</f>
        <v>54939329</v>
      </c>
      <c r="BU111" s="101">
        <v>0</v>
      </c>
      <c r="BV111" s="101">
        <f t="shared" si="10"/>
        <v>54939329</v>
      </c>
      <c r="BW111" s="40" t="s">
        <v>112</v>
      </c>
      <c r="BX111" s="47">
        <v>45814</v>
      </c>
      <c r="BY111" s="47">
        <v>45899</v>
      </c>
      <c r="BZ111" s="47">
        <f t="shared" si="12"/>
        <v>46019</v>
      </c>
      <c r="CA111" s="56">
        <f t="shared" ca="1" si="11"/>
        <v>27</v>
      </c>
      <c r="CB111" s="54">
        <f t="shared" si="7"/>
        <v>46019</v>
      </c>
      <c r="CC111" s="82">
        <f ca="1">CA111/BK111</f>
        <v>0.31764705882352939</v>
      </c>
      <c r="CD111" s="82">
        <f ca="1">CA111/BK111</f>
        <v>0.31764705882352939</v>
      </c>
      <c r="CE111" s="52">
        <f>+BU111/BT111</f>
        <v>0</v>
      </c>
      <c r="CF111" s="52">
        <f>+BU111/BT111</f>
        <v>0</v>
      </c>
    </row>
    <row r="112" spans="1:114" ht="15" customHeight="1" x14ac:dyDescent="0.25">
      <c r="A112" s="20" t="s">
        <v>1366</v>
      </c>
      <c r="B112" s="21">
        <v>45824</v>
      </c>
      <c r="C112" s="22" t="s">
        <v>84</v>
      </c>
      <c r="D112" s="23">
        <v>53008375</v>
      </c>
      <c r="E112" s="22" t="s">
        <v>85</v>
      </c>
      <c r="F112" s="24" t="s">
        <v>86</v>
      </c>
      <c r="G112" s="96" t="s">
        <v>1367</v>
      </c>
      <c r="H112" s="55" t="s">
        <v>1368</v>
      </c>
      <c r="I112" s="28" t="s">
        <v>533</v>
      </c>
      <c r="J112" s="28" t="s">
        <v>533</v>
      </c>
      <c r="K112" s="27" t="s">
        <v>1369</v>
      </c>
      <c r="L112" s="88" t="s">
        <v>1357</v>
      </c>
      <c r="M112" s="28" t="s">
        <v>736</v>
      </c>
      <c r="N112" s="29" t="s">
        <v>93</v>
      </c>
      <c r="O112" s="30">
        <v>72101516</v>
      </c>
      <c r="P112" s="31">
        <v>13341900</v>
      </c>
      <c r="Q112" s="56">
        <v>24325</v>
      </c>
      <c r="R112" s="56">
        <v>138025</v>
      </c>
      <c r="S112" s="44" t="s">
        <v>1370</v>
      </c>
      <c r="T112" s="54">
        <v>45825</v>
      </c>
      <c r="U112" s="35" t="s">
        <v>97</v>
      </c>
      <c r="V112" s="36" t="s">
        <v>98</v>
      </c>
      <c r="W112" s="37" t="s">
        <v>93</v>
      </c>
      <c r="X112" s="37" t="s">
        <v>93</v>
      </c>
      <c r="Y112" s="38">
        <v>899999162</v>
      </c>
      <c r="Z112" s="38">
        <v>4</v>
      </c>
      <c r="AA112" s="61" t="s">
        <v>337</v>
      </c>
      <c r="AB112" s="61" t="s">
        <v>338</v>
      </c>
      <c r="AC112" s="57">
        <v>0</v>
      </c>
      <c r="AD112" s="57" t="s">
        <v>1371</v>
      </c>
      <c r="AE112" s="56">
        <v>8</v>
      </c>
      <c r="AF112" s="57" t="s">
        <v>1372</v>
      </c>
      <c r="AG112" s="40" t="s">
        <v>93</v>
      </c>
      <c r="AH112" s="44" t="s">
        <v>1373</v>
      </c>
      <c r="AI112" s="44" t="s">
        <v>1374</v>
      </c>
      <c r="AJ112" s="44" t="s">
        <v>1375</v>
      </c>
      <c r="AK112" s="35" t="s">
        <v>93</v>
      </c>
      <c r="AL112" s="35" t="s">
        <v>93</v>
      </c>
      <c r="AM112" s="35" t="s">
        <v>93</v>
      </c>
      <c r="AN112" s="35" t="s">
        <v>93</v>
      </c>
      <c r="AO112" s="40" t="s">
        <v>93</v>
      </c>
      <c r="AP112" s="40" t="s">
        <v>105</v>
      </c>
      <c r="AQ112" s="22" t="s">
        <v>106</v>
      </c>
      <c r="AR112" s="54">
        <v>45824</v>
      </c>
      <c r="AS112" s="44" t="s">
        <v>140</v>
      </c>
      <c r="AT112" s="30" t="s">
        <v>1376</v>
      </c>
      <c r="AU112" s="45" t="s">
        <v>109</v>
      </c>
      <c r="AV112" s="29" t="s">
        <v>93</v>
      </c>
      <c r="AW112" s="29" t="s">
        <v>93</v>
      </c>
      <c r="AX112" s="29" t="s">
        <v>93</v>
      </c>
      <c r="AY112" s="29" t="s">
        <v>93</v>
      </c>
      <c r="AZ112" s="29" t="s">
        <v>93</v>
      </c>
      <c r="BA112" s="29" t="s">
        <v>93</v>
      </c>
      <c r="BB112" s="29" t="s">
        <v>100</v>
      </c>
      <c r="BC112" s="57">
        <v>1111452837</v>
      </c>
      <c r="BD112" s="29" t="s">
        <v>93</v>
      </c>
      <c r="BE112" s="29" t="s">
        <v>93</v>
      </c>
      <c r="BF112" s="29" t="s">
        <v>93</v>
      </c>
      <c r="BG112" s="28" t="s">
        <v>381</v>
      </c>
      <c r="BH112" s="47">
        <v>45817</v>
      </c>
      <c r="BI112" s="30">
        <v>6016510420</v>
      </c>
      <c r="BJ112" s="95" t="s">
        <v>382</v>
      </c>
      <c r="BK112" s="35">
        <f t="shared" si="13"/>
        <v>174</v>
      </c>
      <c r="BL112" s="49">
        <v>0</v>
      </c>
      <c r="BM112" s="49">
        <v>0</v>
      </c>
      <c r="BN112" s="49">
        <v>0</v>
      </c>
      <c r="BO112" s="37"/>
      <c r="BP112" s="49">
        <v>0</v>
      </c>
      <c r="BQ112" s="37"/>
      <c r="BR112" s="49">
        <f t="shared" si="14"/>
        <v>0</v>
      </c>
      <c r="BS112" s="50">
        <v>1</v>
      </c>
      <c r="BT112" s="97">
        <v>13341900</v>
      </c>
      <c r="BU112" s="101">
        <v>0</v>
      </c>
      <c r="BV112" s="101">
        <f t="shared" si="10"/>
        <v>13341900</v>
      </c>
      <c r="BW112" s="40" t="s">
        <v>112</v>
      </c>
      <c r="BX112" s="47">
        <v>45824</v>
      </c>
      <c r="BY112" s="47">
        <v>45998</v>
      </c>
      <c r="BZ112" s="47">
        <f t="shared" si="12"/>
        <v>46118</v>
      </c>
      <c r="CA112" s="56">
        <f t="shared" ca="1" si="11"/>
        <v>17</v>
      </c>
      <c r="CB112" s="54">
        <f t="shared" si="7"/>
        <v>46118</v>
      </c>
      <c r="CC112" s="82">
        <f ca="1">CA112/BK112</f>
        <v>9.7701149425287362E-2</v>
      </c>
      <c r="CD112" s="82">
        <f ca="1">CA112/BK112</f>
        <v>9.7701149425287362E-2</v>
      </c>
      <c r="CE112" s="52">
        <f>+BU112/BT112</f>
        <v>0</v>
      </c>
      <c r="CF112" s="52">
        <f>+BU112/BT112</f>
        <v>0</v>
      </c>
    </row>
    <row r="113" spans="1:84" ht="15" customHeight="1" x14ac:dyDescent="0.25">
      <c r="A113" s="20" t="s">
        <v>1377</v>
      </c>
      <c r="B113" s="21">
        <v>45825</v>
      </c>
      <c r="C113" s="22" t="s">
        <v>84</v>
      </c>
      <c r="D113" s="23">
        <v>53008375</v>
      </c>
      <c r="E113" s="22" t="s">
        <v>85</v>
      </c>
      <c r="F113" s="24" t="s">
        <v>86</v>
      </c>
      <c r="G113" s="28" t="s">
        <v>629</v>
      </c>
      <c r="H113" s="55" t="s">
        <v>1378</v>
      </c>
      <c r="I113" s="28" t="s">
        <v>533</v>
      </c>
      <c r="J113" s="28" t="s">
        <v>533</v>
      </c>
      <c r="K113" s="27" t="s">
        <v>1379</v>
      </c>
      <c r="L113" s="88" t="s">
        <v>1380</v>
      </c>
      <c r="M113" s="28" t="s">
        <v>92</v>
      </c>
      <c r="N113" s="29" t="s">
        <v>93</v>
      </c>
      <c r="O113" s="30">
        <v>24112404</v>
      </c>
      <c r="P113" s="31">
        <v>52682300</v>
      </c>
      <c r="Q113" s="56">
        <v>27425</v>
      </c>
      <c r="R113" s="56">
        <v>146425</v>
      </c>
      <c r="S113" s="44" t="s">
        <v>1381</v>
      </c>
      <c r="T113" s="54">
        <v>45832</v>
      </c>
      <c r="U113" s="35" t="s">
        <v>97</v>
      </c>
      <c r="V113" s="36" t="s">
        <v>98</v>
      </c>
      <c r="W113" s="37" t="s">
        <v>93</v>
      </c>
      <c r="X113" s="37" t="s">
        <v>93</v>
      </c>
      <c r="Y113" s="38">
        <v>899999162</v>
      </c>
      <c r="Z113" s="38">
        <v>4</v>
      </c>
      <c r="AA113" s="61" t="s">
        <v>337</v>
      </c>
      <c r="AB113" s="61" t="s">
        <v>338</v>
      </c>
      <c r="AC113" s="57">
        <v>0</v>
      </c>
      <c r="AD113" s="57">
        <v>900241832</v>
      </c>
      <c r="AE113" s="56">
        <v>1</v>
      </c>
      <c r="AF113" s="57" t="s">
        <v>1382</v>
      </c>
      <c r="AG113" s="40" t="s">
        <v>93</v>
      </c>
      <c r="AH113" s="44" t="s">
        <v>1383</v>
      </c>
      <c r="AI113" s="44" t="s">
        <v>1384</v>
      </c>
      <c r="AJ113" s="90" t="s">
        <v>1385</v>
      </c>
      <c r="AK113" s="35" t="s">
        <v>93</v>
      </c>
      <c r="AL113" s="35" t="s">
        <v>93</v>
      </c>
      <c r="AM113" s="35" t="s">
        <v>93</v>
      </c>
      <c r="AN113" s="35" t="s">
        <v>93</v>
      </c>
      <c r="AO113" s="40" t="s">
        <v>93</v>
      </c>
      <c r="AP113" s="40" t="s">
        <v>105</v>
      </c>
      <c r="AQ113" s="22" t="s">
        <v>106</v>
      </c>
      <c r="AR113" s="54">
        <v>45825</v>
      </c>
      <c r="AS113" s="44" t="s">
        <v>107</v>
      </c>
      <c r="AT113" s="30" t="s">
        <v>1386</v>
      </c>
      <c r="AU113" s="45" t="s">
        <v>109</v>
      </c>
      <c r="AV113" s="29" t="s">
        <v>93</v>
      </c>
      <c r="AW113" s="29" t="s">
        <v>93</v>
      </c>
      <c r="AX113" s="29" t="s">
        <v>93</v>
      </c>
      <c r="AY113" s="29" t="s">
        <v>93</v>
      </c>
      <c r="AZ113" s="29" t="s">
        <v>93</v>
      </c>
      <c r="BA113" s="29" t="s">
        <v>93</v>
      </c>
      <c r="BB113" s="29" t="s">
        <v>100</v>
      </c>
      <c r="BC113" s="57">
        <v>52453006</v>
      </c>
      <c r="BD113" s="29" t="s">
        <v>93</v>
      </c>
      <c r="BE113" s="29" t="s">
        <v>93</v>
      </c>
      <c r="BF113" s="29" t="s">
        <v>93</v>
      </c>
      <c r="BG113" s="28" t="s">
        <v>1387</v>
      </c>
      <c r="BH113" s="47">
        <v>45825</v>
      </c>
      <c r="BI113" s="30">
        <v>6016510420</v>
      </c>
      <c r="BJ113" s="95" t="s">
        <v>1388</v>
      </c>
      <c r="BK113" s="35">
        <f t="shared" si="13"/>
        <v>196</v>
      </c>
      <c r="BL113" s="49">
        <v>0</v>
      </c>
      <c r="BM113" s="49">
        <v>0</v>
      </c>
      <c r="BN113" s="49">
        <v>0</v>
      </c>
      <c r="BO113" s="37"/>
      <c r="BP113" s="49">
        <v>0</v>
      </c>
      <c r="BQ113" s="37"/>
      <c r="BR113" s="49">
        <f t="shared" si="14"/>
        <v>0</v>
      </c>
      <c r="BS113" s="50">
        <v>1</v>
      </c>
      <c r="BT113" s="97">
        <v>52682300</v>
      </c>
      <c r="BU113" s="101">
        <v>0</v>
      </c>
      <c r="BV113" s="101">
        <f t="shared" si="10"/>
        <v>52682300</v>
      </c>
      <c r="BW113" s="40" t="s">
        <v>112</v>
      </c>
      <c r="BX113" s="47">
        <v>45825</v>
      </c>
      <c r="BY113" s="47">
        <v>46021</v>
      </c>
      <c r="BZ113" s="47">
        <f t="shared" si="12"/>
        <v>46141</v>
      </c>
      <c r="CA113" s="56">
        <f t="shared" ca="1" si="11"/>
        <v>16</v>
      </c>
      <c r="CB113" s="54">
        <f t="shared" si="7"/>
        <v>46141</v>
      </c>
      <c r="CC113" s="82">
        <f ca="1">CA113/BK113</f>
        <v>8.1632653061224483E-2</v>
      </c>
      <c r="CD113" s="82">
        <f ca="1">CA113/BK113</f>
        <v>8.1632653061224483E-2</v>
      </c>
      <c r="CE113" s="52">
        <f>+BU113/BT113</f>
        <v>0</v>
      </c>
      <c r="CF113" s="52">
        <f>+BU113/BT113</f>
        <v>0</v>
      </c>
    </row>
    <row r="1046584" spans="1:84" s="30" customFormat="1" ht="15" customHeight="1" x14ac:dyDescent="0.25">
      <c r="A1046584" s="28"/>
      <c r="B1046584" s="28"/>
      <c r="C1046584" s="44"/>
      <c r="D1046584" s="98"/>
      <c r="E1046584" s="44"/>
      <c r="F1046584" s="99"/>
      <c r="G1046584" s="28"/>
      <c r="H1046584" s="55"/>
      <c r="I1046584" s="44"/>
      <c r="J1046584" s="28"/>
      <c r="K1046584" s="28"/>
      <c r="L1046584" s="28"/>
      <c r="M1046584" s="28"/>
      <c r="N1046584" s="28"/>
      <c r="P1046584" s="31"/>
      <c r="Q1046584" s="56"/>
      <c r="R1046584" s="56"/>
      <c r="S1046584" s="44"/>
      <c r="T1046584" s="54"/>
      <c r="U1046584" s="28"/>
      <c r="V1046584" s="28"/>
      <c r="W1046584" s="47"/>
      <c r="X1046584" s="47"/>
      <c r="Y1046584" s="28"/>
      <c r="Z1046584" s="28"/>
      <c r="AA1046584" s="28"/>
      <c r="AB1046584" s="61"/>
      <c r="AC1046584" s="57"/>
      <c r="AD1046584" s="57"/>
      <c r="AE1046584" s="56"/>
      <c r="AF1046584" s="57"/>
      <c r="AG1046584" s="28"/>
      <c r="AH1046584" s="44"/>
      <c r="AI1046584" s="44"/>
      <c r="AJ1046584" s="44"/>
      <c r="AO1046584" s="28"/>
      <c r="AP1046584" s="28"/>
      <c r="AQ1046584" s="44"/>
      <c r="AR1046584" s="54"/>
      <c r="AS1046584" s="44"/>
      <c r="AU1046584" s="28"/>
      <c r="AV1046584" s="28"/>
      <c r="AW1046584" s="28"/>
      <c r="AX1046584" s="28"/>
      <c r="AY1046584" s="28"/>
      <c r="AZ1046584" s="28"/>
      <c r="BA1046584" s="28"/>
      <c r="BB1046584" s="28"/>
      <c r="BC1046584" s="57"/>
      <c r="BD1046584" s="28"/>
      <c r="BE1046584" s="28"/>
      <c r="BF1046584" s="28"/>
      <c r="BG1046584" s="28"/>
      <c r="BH1046584" s="34">
        <v>45490</v>
      </c>
      <c r="BJ1046584" s="100"/>
      <c r="BK1046584" s="56"/>
      <c r="BL1046584" s="28"/>
      <c r="BM1046584" s="28"/>
      <c r="BN1046584" s="28"/>
      <c r="BO1046584" s="28"/>
      <c r="BP1046584" s="28"/>
      <c r="BQ1046584" s="28"/>
      <c r="BR1046584" s="97"/>
      <c r="BS1046584" s="28"/>
      <c r="BT1046584" s="97"/>
      <c r="BU1046584" s="103"/>
      <c r="BV1046584" s="103"/>
      <c r="BW1046584" s="28"/>
      <c r="BX1046584" s="47"/>
      <c r="BY1046584" s="47"/>
      <c r="BZ1046584" s="47"/>
      <c r="CA1046584" s="56"/>
      <c r="CB1046584" s="54"/>
      <c r="CC1046584" s="82"/>
      <c r="CD1046584" s="82"/>
      <c r="CE1046584" s="82"/>
      <c r="CF1046584" s="82"/>
    </row>
  </sheetData>
  <mergeCells count="6">
    <mergeCell ref="A2:XFD2"/>
    <mergeCell ref="A23:XFD23"/>
    <mergeCell ref="A44:XFD44"/>
    <mergeCell ref="A64:XFD64"/>
    <mergeCell ref="A90:XFD90"/>
    <mergeCell ref="A105:XFD105"/>
  </mergeCells>
  <conditionalFormatting sqref="A3:A22">
    <cfRule type="duplicateValues" dxfId="16" priority="15"/>
  </conditionalFormatting>
  <conditionalFormatting sqref="A24:A28">
    <cfRule type="duplicateValues" dxfId="15" priority="16"/>
  </conditionalFormatting>
  <conditionalFormatting sqref="A29:A43 A45:A63 A65:A84">
    <cfRule type="duplicateValues" dxfId="14" priority="17"/>
  </conditionalFormatting>
  <conditionalFormatting sqref="A85">
    <cfRule type="duplicateValues" dxfId="13" priority="14"/>
  </conditionalFormatting>
  <conditionalFormatting sqref="A86">
    <cfRule type="duplicateValues" dxfId="12" priority="13"/>
  </conditionalFormatting>
  <conditionalFormatting sqref="A87:A89 A91:A92">
    <cfRule type="duplicateValues" dxfId="11" priority="12"/>
  </conditionalFormatting>
  <conditionalFormatting sqref="A93">
    <cfRule type="duplicateValues" dxfId="10" priority="2"/>
  </conditionalFormatting>
  <conditionalFormatting sqref="A94">
    <cfRule type="duplicateValues" dxfId="9" priority="11"/>
  </conditionalFormatting>
  <conditionalFormatting sqref="A95">
    <cfRule type="duplicateValues" dxfId="8" priority="10"/>
  </conditionalFormatting>
  <conditionalFormatting sqref="A96">
    <cfRule type="duplicateValues" dxfId="7" priority="9"/>
  </conditionalFormatting>
  <conditionalFormatting sqref="A97">
    <cfRule type="duplicateValues" dxfId="6" priority="8"/>
  </conditionalFormatting>
  <conditionalFormatting sqref="A98">
    <cfRule type="duplicateValues" dxfId="5" priority="7"/>
  </conditionalFormatting>
  <conditionalFormatting sqref="A99">
    <cfRule type="duplicateValues" dxfId="4" priority="6"/>
  </conditionalFormatting>
  <conditionalFormatting sqref="A100">
    <cfRule type="duplicateValues" dxfId="3" priority="1"/>
  </conditionalFormatting>
  <conditionalFormatting sqref="A101">
    <cfRule type="duplicateValues" dxfId="2" priority="5"/>
  </conditionalFormatting>
  <conditionalFormatting sqref="A102">
    <cfRule type="duplicateValues" dxfId="1" priority="4"/>
  </conditionalFormatting>
  <conditionalFormatting sqref="A103:A104 A106:A113">
    <cfRule type="duplicateValues" dxfId="0" priority="19"/>
  </conditionalFormatting>
  <dataValidations count="1">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AC3:AC5 AD3:AD21" xr:uid="{59048612-5422-4F35-A5C1-4126D5046CFD}">
      <formula1>-99999999999</formula1>
      <formula2>99999999999</formula2>
    </dataValidation>
  </dataValidations>
  <hyperlinks>
    <hyperlink ref="AJ3" r:id="rId1" xr:uid="{0C7DDF21-FD1B-45E6-9673-6713E8128CC7}"/>
    <hyperlink ref="AJ5" r:id="rId2" xr:uid="{D39E141F-BD73-4F5E-80C7-397A9D647E78}"/>
    <hyperlink ref="AJ9" r:id="rId3" xr:uid="{38EC9509-0906-4222-BBB1-7360521C20F0}"/>
    <hyperlink ref="AJ11" r:id="rId4" xr:uid="{CCC3F78A-21CE-4934-9BD8-6386CE623A37}"/>
    <hyperlink ref="AJ14" r:id="rId5" xr:uid="{D0CCADB6-2C4E-49F1-927D-AD8FCD830033}"/>
    <hyperlink ref="AJ15" r:id="rId6" xr:uid="{281785E5-8BFF-4362-ADCF-A819FF5566C0}"/>
    <hyperlink ref="BJ6" r:id="rId7" xr:uid="{D9B96158-EF62-47CA-9E7A-E48A31C52D4D}"/>
    <hyperlink ref="BJ9" r:id="rId8" xr:uid="{293E7D3F-F0EA-458B-88DA-863818023A0C}"/>
    <hyperlink ref="BJ11" r:id="rId9" xr:uid="{722AE550-423C-4724-9E6E-334192918BAA}"/>
    <hyperlink ref="BJ12" r:id="rId10" xr:uid="{8E7AE579-84D6-4488-AE44-FB36FFA68C02}"/>
    <hyperlink ref="L11" r:id="rId11" xr:uid="{1CF2EEFD-4DD5-4C5A-B0FB-C6599AE3CA47}"/>
    <hyperlink ref="AJ16" r:id="rId12" xr:uid="{2C9FB554-2F1C-4FD5-9F2F-13E3D0608EAE}"/>
    <hyperlink ref="AJ17" r:id="rId13" xr:uid="{32E49E71-C6DC-4229-9A81-D529EB8FAB2F}"/>
    <hyperlink ref="AJ18" r:id="rId14" xr:uid="{888F8E56-9F67-433E-B120-E12EE0E46F7C}"/>
    <hyperlink ref="BJ17" r:id="rId15" xr:uid="{97E2724C-B09D-438D-9573-93A5BB01DA2A}"/>
    <hyperlink ref="BJ18" r:id="rId16" xr:uid="{177C00DE-7C57-4DF7-AE88-9D9A8F3E94F7}"/>
    <hyperlink ref="AJ19" r:id="rId17" xr:uid="{A1579C8E-D761-4A84-9B3D-F170F68F5CC2}"/>
    <hyperlink ref="BJ19" r:id="rId18" xr:uid="{95C5C768-16C0-4BE7-B3C6-B885C47A83DE}"/>
    <hyperlink ref="AJ20" r:id="rId19" xr:uid="{A9C827A0-16B7-4197-9A72-A4FD6CD39ADB}"/>
    <hyperlink ref="BJ4" r:id="rId20" xr:uid="{DCC16E1C-E14F-4502-9D1F-8DC393A4ADFF}"/>
    <hyperlink ref="BJ5" r:id="rId21" xr:uid="{245C6082-7C33-4F9A-B97A-ECF239283336}"/>
    <hyperlink ref="BJ7" r:id="rId22" xr:uid="{C607879B-1C9F-47BA-8DB6-3C4E5BD21438}"/>
    <hyperlink ref="BJ8" r:id="rId23" xr:uid="{F7F2DF64-F4E1-45CB-9432-9C07153EA3F1}"/>
    <hyperlink ref="BJ10" r:id="rId24" xr:uid="{13995AD7-6171-47FD-BA46-9742782DC889}"/>
    <hyperlink ref="BJ13" r:id="rId25" xr:uid="{227B186F-6A69-4B77-8E0E-4C791937A723}"/>
    <hyperlink ref="BJ14" r:id="rId26" xr:uid="{7CA6F0F7-2401-4207-AC67-3BCC3D9B8936}"/>
    <hyperlink ref="BJ15" r:id="rId27" xr:uid="{13F65694-91E7-4E49-8222-EFBF2F76CD51}"/>
    <hyperlink ref="BJ21" r:id="rId28" xr:uid="{8C014A77-9587-4448-95A5-F9B526A7AC27}"/>
    <hyperlink ref="AJ21" r:id="rId29" xr:uid="{6544818F-8432-4654-8761-019103840204}"/>
    <hyperlink ref="AJ22" r:id="rId30" xr:uid="{DCF30793-5319-4060-812A-24019865A31D}"/>
    <hyperlink ref="AJ24" r:id="rId31" xr:uid="{45962EA7-F37B-49C0-A3BD-F78C3B585FE6}"/>
    <hyperlink ref="AJ25" r:id="rId32" xr:uid="{0BD1127F-1D0A-4787-B63C-FE9CE5C47057}"/>
    <hyperlink ref="AJ26" r:id="rId33" xr:uid="{11B76D00-6FEE-46BE-9A0D-B132835916E9}"/>
    <hyperlink ref="AJ27" r:id="rId34" xr:uid="{80676249-D325-4793-897E-688EE23B2190}"/>
    <hyperlink ref="AJ28" r:id="rId35" xr:uid="{1F93CB56-8E20-433F-BDD1-3E4193658074}"/>
    <hyperlink ref="AJ29" r:id="rId36" xr:uid="{0B7B70D4-23D7-45A4-AD9F-099C022773C7}"/>
    <hyperlink ref="AJ30" r:id="rId37" xr:uid="{3AE6C2ED-953D-4868-BD5F-1BAB4CD9AF90}"/>
    <hyperlink ref="AJ31" r:id="rId38" xr:uid="{EB49E55B-3044-4801-8D05-835908075E80}"/>
    <hyperlink ref="AJ32" r:id="rId39" xr:uid="{26C1C6CE-293C-4EB8-B62E-51BF7683A74B}"/>
    <hyperlink ref="BJ20" r:id="rId40" xr:uid="{E6BFC56F-B42A-469A-A1F1-40F0A8ABC6AD}"/>
    <hyperlink ref="BJ16" r:id="rId41" xr:uid="{29960E40-ECDF-4669-97D4-4D9C354C25B8}"/>
    <hyperlink ref="BJ30" r:id="rId42" xr:uid="{2177074F-E3E8-47B6-827E-D00534C593F7}"/>
    <hyperlink ref="BJ24" r:id="rId43" xr:uid="{B0F892B2-5E13-4ED6-A347-6FF2EFE83AE2}"/>
    <hyperlink ref="BJ25" r:id="rId44" xr:uid="{48BD59BE-C1CC-48B4-B597-3160965B049E}"/>
    <hyperlink ref="BJ26" r:id="rId45" xr:uid="{B3CE2337-3426-41F7-9442-C16F7BF1C383}"/>
    <hyperlink ref="BJ28" r:id="rId46" xr:uid="{BFA19717-8534-489D-9CB9-865580B6B5FC}"/>
    <hyperlink ref="BJ29" r:id="rId47" xr:uid="{77543B41-7CC3-40E2-8BA8-0E7EAB1EE137}"/>
    <hyperlink ref="AJ35" r:id="rId48" xr:uid="{9D4E1A23-12FC-42ED-989C-1684A3876ED5}"/>
    <hyperlink ref="BJ35" r:id="rId49" xr:uid="{1714F383-DE0D-4EE4-8AB4-A9D0DBEC3EFE}"/>
    <hyperlink ref="AJ42" r:id="rId50" xr:uid="{600CE9A5-A42F-43AE-AEAF-A4248D393509}"/>
    <hyperlink ref="BJ42" r:id="rId51" xr:uid="{74B4C9F5-BB04-4384-8BE1-58D4CA79F3FB}"/>
    <hyperlink ref="BJ48" r:id="rId52" xr:uid="{6027F97A-E11C-447A-B794-37467F6C6969}"/>
    <hyperlink ref="AJ33" r:id="rId53" xr:uid="{6BD53C6D-5625-43F0-AFF1-3B9D4E0E36CF}"/>
    <hyperlink ref="AJ34" r:id="rId54" xr:uid="{A18DD508-883F-4658-8785-7E07F48DFB4F}"/>
    <hyperlink ref="AJ36" r:id="rId55" xr:uid="{490B019E-EBCF-4903-8615-2EEAC7760ADF}"/>
    <hyperlink ref="AJ37" r:id="rId56" xr:uid="{F0FF5F81-8E88-497D-B6D9-A63E5B282352}"/>
    <hyperlink ref="AJ39" r:id="rId57" xr:uid="{FFA11B03-87A4-4FE1-BB93-19D1C469069B}"/>
    <hyperlink ref="AJ40" r:id="rId58" xr:uid="{D9F152FA-1934-409B-A7E3-329DA692C30B}"/>
    <hyperlink ref="AJ41" r:id="rId59" xr:uid="{A1749C5E-F00B-4D9A-835E-D6180D2CB544}"/>
    <hyperlink ref="AJ43" r:id="rId60" xr:uid="{7F1158D7-2DF7-4A45-9229-543A643E42E7}"/>
    <hyperlink ref="AJ45" r:id="rId61" xr:uid="{4CACB844-A5ED-491F-AB75-731E416BAA8F}"/>
    <hyperlink ref="AJ46" r:id="rId62" xr:uid="{D02042EE-3988-455C-AFC2-6EE3D7ABAF7D}"/>
    <hyperlink ref="AJ47" r:id="rId63" xr:uid="{B17348B9-F213-469B-A72E-83AF1290C8CC}"/>
    <hyperlink ref="AJ50" r:id="rId64" xr:uid="{417EE017-4939-49E3-883E-5B245CD3BBC5}"/>
    <hyperlink ref="BJ50" r:id="rId65" xr:uid="{6D7046A6-A9E8-4360-883A-78608197F1DC}"/>
    <hyperlink ref="AJ51" r:id="rId66" xr:uid="{D6F1ECC2-0F54-4B6D-8ED3-E43D11023D20}"/>
    <hyperlink ref="BJ31" r:id="rId67" xr:uid="{EBF0B4E4-AB94-4FAB-B1A7-148B3B0E3898}"/>
    <hyperlink ref="BJ32" r:id="rId68" xr:uid="{56CF4C47-FF6B-42A8-8F4F-E4CDE43ACD6A}"/>
    <hyperlink ref="BJ34" r:id="rId69" xr:uid="{CB85FB45-7678-4C91-8BF2-505C163047C0}"/>
    <hyperlink ref="BJ36" r:id="rId70" xr:uid="{B7FDD01D-A645-42F6-89A4-6B68108762CE}"/>
    <hyperlink ref="BJ41" r:id="rId71" xr:uid="{1F24CC75-18BB-4559-87AB-245673442606}"/>
    <hyperlink ref="BJ52" r:id="rId72" xr:uid="{C924EF64-37B4-4F52-AEEE-8E3921C4A444}"/>
    <hyperlink ref="BJ51" r:id="rId73" xr:uid="{1F23F410-148F-400D-836E-D2D56936BFB3}"/>
    <hyperlink ref="AJ54" r:id="rId74" xr:uid="{7D2FC980-9F73-4A88-A608-96BD8A519176}"/>
    <hyperlink ref="BJ56" r:id="rId75" xr:uid="{58CD3A0F-A2EC-4293-A4FF-510A4562D51D}"/>
    <hyperlink ref="AJ53" r:id="rId76" xr:uid="{40BCA6AE-D3DD-4E88-8012-96A7A248102D}"/>
    <hyperlink ref="AJ55" r:id="rId77" xr:uid="{BD621E11-F456-43EC-8900-D9F614130F7A}"/>
    <hyperlink ref="AJ59" r:id="rId78" xr:uid="{513B79D5-02E3-4B9D-931E-DF8A73913662}"/>
    <hyperlink ref="AJ62" r:id="rId79" xr:uid="{947CB829-7B71-43A9-A0AD-89163EC80DD3}"/>
    <hyperlink ref="AJ63" r:id="rId80" xr:uid="{DBED561B-59D1-4677-902B-89DAD6C3A76F}"/>
    <hyperlink ref="AJ67" r:id="rId81" xr:uid="{0F128174-1D72-4FC9-8869-05C02EFE2C2E}"/>
    <hyperlink ref="AJ65" r:id="rId82" xr:uid="{2A495B8B-6AFE-495A-9A27-0B3F20920FBD}"/>
    <hyperlink ref="AJ66" r:id="rId83" xr:uid="{3C577C52-6433-4D1F-8B04-8A3C49681196}"/>
    <hyperlink ref="AJ61" r:id="rId84" xr:uid="{75866A93-429B-4018-9FAC-4DEE994C3C82}"/>
    <hyperlink ref="BJ61" r:id="rId85" xr:uid="{4E027960-D9BC-4821-B9F7-BE0A29A860D7}"/>
    <hyperlink ref="BJ57" r:id="rId86" xr:uid="{18F9E46A-738C-4F83-B175-8E4A27139BA4}"/>
    <hyperlink ref="BJ58" r:id="rId87" xr:uid="{38CC3CD5-5323-4C7D-B802-E83981AFDD32}"/>
    <hyperlink ref="BJ59" r:id="rId88" xr:uid="{D65CDC29-B41E-47B1-9FDE-BE458CD4A15B}"/>
    <hyperlink ref="BJ55" r:id="rId89" xr:uid="{C4F2E28A-1548-4543-B7F9-E5B0F6387629}"/>
    <hyperlink ref="BJ53" r:id="rId90" xr:uid="{982598D5-7B26-4467-8555-9D4E0C0B842A}"/>
    <hyperlink ref="BJ54" r:id="rId91" xr:uid="{E8CB1D30-4430-4DC3-8577-CC726407FE85}"/>
    <hyperlink ref="BJ43" r:id="rId92" xr:uid="{77086B8C-FFFB-400A-9673-2DE46977221D}"/>
    <hyperlink ref="BJ45" r:id="rId93" xr:uid="{C5B412EB-B6A1-4382-8F76-28F6D541AFF6}"/>
    <hyperlink ref="BJ46" r:id="rId94" xr:uid="{DCE6EC45-F3E1-4282-915C-E5182B2C463C}"/>
    <hyperlink ref="BJ40" r:id="rId95" xr:uid="{398C6370-04A7-4805-A85F-F9B92D0F8F69}"/>
    <hyperlink ref="BJ47" r:id="rId96" xr:uid="{576DCDC9-219F-4832-AEEC-65955103CE39}"/>
    <hyperlink ref="AJ68" r:id="rId97" xr:uid="{D51038C0-068A-4238-ACFC-AB12C402E964}"/>
    <hyperlink ref="BJ39" r:id="rId98" xr:uid="{16BB6FBC-D7B2-4789-97BE-5F2EC3E06D19}"/>
    <hyperlink ref="BJ27" r:id="rId99" xr:uid="{1E21F984-5F31-4228-B1F1-0A19A139DF32}"/>
    <hyperlink ref="BJ60" r:id="rId100" xr:uid="{75408699-5843-4652-8856-BC8724FBB0AF}"/>
    <hyperlink ref="BJ62" r:id="rId101" xr:uid="{FCA186DF-B09A-4D04-9E70-578EA7D39E0C}"/>
    <hyperlink ref="BJ3" r:id="rId102" xr:uid="{4AEA7EB7-10A5-435C-9F35-88DD07C00608}"/>
    <hyperlink ref="BJ22" r:id="rId103" xr:uid="{BC56BC69-C0B0-4B45-96B0-56A9D72A2A9D}"/>
    <hyperlink ref="BJ49" r:id="rId104" xr:uid="{CA69CB09-8781-4E28-B6BD-6AA5DEBF93D1}"/>
    <hyperlink ref="BJ63" r:id="rId105" xr:uid="{5D4D7B56-EAEF-4BF2-8FDC-383508DEA2EA}"/>
    <hyperlink ref="BJ65" r:id="rId106" xr:uid="{04FDD986-8EC7-4144-82DB-53244C1BD2F2}"/>
    <hyperlink ref="BJ66" r:id="rId107" xr:uid="{57ECA267-0823-4B74-80EB-F1CA3DAA703E}"/>
    <hyperlink ref="BJ67" r:id="rId108" xr:uid="{1630FCD5-05B0-43E8-B8FF-6428BDAB42C2}"/>
    <hyperlink ref="BJ68" r:id="rId109" xr:uid="{62EB1307-7552-4B32-8110-9958FD9CF768}"/>
    <hyperlink ref="AJ69" r:id="rId110" xr:uid="{87A489D5-7ADB-4080-83B8-C1369F5BAC88}"/>
    <hyperlink ref="BJ69" r:id="rId111" xr:uid="{595688E0-08D6-4A25-875B-DC2827C08064}"/>
    <hyperlink ref="BJ70" r:id="rId112" xr:uid="{91742A92-66F5-48EF-82B1-8A9D58A74793}"/>
    <hyperlink ref="AJ71" r:id="rId113" xr:uid="{900B2564-F2AA-4FD6-A3B2-5EC878D8C7CA}"/>
    <hyperlink ref="BJ71" r:id="rId114" xr:uid="{09101594-E12C-462A-BD9A-28EE2CB651EF}"/>
    <hyperlink ref="AJ72" r:id="rId115" xr:uid="{2456CFFE-FD11-4EB7-8C56-32DE80A4F69B}"/>
    <hyperlink ref="BJ72" r:id="rId116" xr:uid="{9B47EA41-6FF8-4EC4-9EF0-3186A01C7623}"/>
    <hyperlink ref="AJ73" r:id="rId117" xr:uid="{D4E0EC6E-6AC4-42BE-A833-7922AA762259}"/>
    <hyperlink ref="BJ73" r:id="rId118" xr:uid="{210A3E57-70FC-4FD0-B564-8901F2CA1526}"/>
    <hyperlink ref="AJ74" r:id="rId119" xr:uid="{18295A04-B30B-45B0-BB4C-9EECACB61B50}"/>
    <hyperlink ref="BJ74" r:id="rId120" xr:uid="{9987A8E7-0BBD-444C-94BA-8F5AA5569225}"/>
    <hyperlink ref="AJ75" r:id="rId121" xr:uid="{E241A202-4628-4F3A-9090-A887B6CCDBF3}"/>
    <hyperlink ref="BJ75" r:id="rId122" xr:uid="{178EB164-9089-417A-87B9-C3D02C239CCF}"/>
    <hyperlink ref="AJ76" r:id="rId123" xr:uid="{EC80D7A9-4819-444B-B3DD-7C6640A7E3D8}"/>
    <hyperlink ref="BJ76" r:id="rId124" xr:uid="{3251FE38-DF04-421C-BC7D-A41F8AA4871E}"/>
    <hyperlink ref="AJ77" r:id="rId125" xr:uid="{855B249D-B1D9-4D9A-85BC-C53D70D371FD}"/>
    <hyperlink ref="BJ77" r:id="rId126" xr:uid="{837DA668-2085-4EB5-BFB8-364347453BAC}"/>
    <hyperlink ref="AJ78" r:id="rId127" xr:uid="{4F94D343-E29A-4BEC-8A65-9EBAC248FF8F}"/>
    <hyperlink ref="BJ78" r:id="rId128" xr:uid="{C830C713-FB41-46AF-AD05-CBD42448BC54}"/>
    <hyperlink ref="AJ79" r:id="rId129" xr:uid="{2978CDCC-8530-4225-A07F-E72041B9AE81}"/>
    <hyperlink ref="AJ80" r:id="rId130" xr:uid="{5F611DE0-5767-4032-B04B-DEDDCBE5D23B}"/>
    <hyperlink ref="AJ81" r:id="rId131" xr:uid="{B5575785-7236-46FE-A5B3-6DD785D1F8FB}"/>
    <hyperlink ref="BJ81" r:id="rId132" xr:uid="{F786091E-5976-4145-9AD2-99451B7A8DBB}"/>
    <hyperlink ref="AJ82" r:id="rId133" xr:uid="{06AB8B60-0871-48DA-B258-0A6CFCB8A04B}"/>
    <hyperlink ref="BJ82" r:id="rId134" xr:uid="{DEC34CC3-DD14-4D56-A179-7F6512754AEB}"/>
    <hyperlink ref="L70" r:id="rId135" xr:uid="{016E1F8A-8067-4C50-9617-9D95D07F64B8}"/>
    <hyperlink ref="L75" r:id="rId136" xr:uid="{69B60E86-D98F-4315-8495-673960080F4A}"/>
    <hyperlink ref="L76" r:id="rId137" xr:uid="{5D9972CD-9160-4011-920B-69324CB8602F}"/>
    <hyperlink ref="L80" r:id="rId138" xr:uid="{178C7BD3-1823-412B-9F59-E4232D3FB650}"/>
    <hyperlink ref="L82" r:id="rId139" xr:uid="{BDA91ED3-C42A-4BBE-BE04-3818017D0FCF}"/>
    <hyperlink ref="AJ48" r:id="rId140" xr:uid="{20F895D4-3F1B-46D7-A2D3-67A8EFE6DD0E}"/>
    <hyperlink ref="AJ56" r:id="rId141" xr:uid="{65ECC287-9392-4368-88CD-5F669D7D401E}"/>
    <hyperlink ref="BJ37" r:id="rId142" xr:uid="{5B3E8209-7BAF-443A-82A4-A8C91C104A2C}"/>
    <hyperlink ref="BJ33" r:id="rId143" xr:uid="{EA6B5CC1-1A2D-4121-9DFC-E91EAEF67BA7}"/>
    <hyperlink ref="AJ83" r:id="rId144" xr:uid="{72A9ACAF-C67C-47A5-B745-A0FFC85013C1}"/>
    <hyperlink ref="BJ83" r:id="rId145" xr:uid="{35E30ACD-7636-4539-BE83-8BF41196917F}"/>
    <hyperlink ref="AJ84" r:id="rId146" xr:uid="{ACBB2880-4125-42B0-9323-343C39AFE32D}"/>
    <hyperlink ref="AJ87" r:id="rId147" xr:uid="{11AF3807-698F-44F6-9FD3-256947D4C588}"/>
    <hyperlink ref="BJ87" r:id="rId148" xr:uid="{9FDB693B-F571-4676-B91D-F061F95155EB}"/>
    <hyperlink ref="AJ86" r:id="rId149" xr:uid="{478A036B-EF91-46CF-921F-5BD9C6F30FC3}"/>
    <hyperlink ref="BJ86" r:id="rId150" xr:uid="{CFC5DB71-9FE2-43AC-A99F-B31A12DAAB06}"/>
    <hyperlink ref="AJ85" r:id="rId151" xr:uid="{23F510D4-D8CC-42E6-9F91-D262D358FB75}"/>
    <hyperlink ref="BJ85" r:id="rId152" xr:uid="{8E7DE686-2EB0-4C24-9EBD-43F14499D357}"/>
    <hyperlink ref="L87" r:id="rId153" xr:uid="{1B644A73-C10C-4539-93E9-D45104952D6F}"/>
    <hyperlink ref="BJ79" r:id="rId154" xr:uid="{5F5E1B5C-AA49-47C4-9D67-DF27191A6B75}"/>
    <hyperlink ref="BJ80" r:id="rId155" xr:uid="{AD75C134-B95E-4958-8A8E-235A494C3F90}"/>
    <hyperlink ref="BJ84" r:id="rId156" xr:uid="{2E29748F-E987-4DB3-82AB-5532AECEBAC1}"/>
    <hyperlink ref="AJ88" r:id="rId157" xr:uid="{024AC1F3-0B3C-44DE-B60A-E5D78F9468FB}"/>
    <hyperlink ref="AJ89" r:id="rId158" xr:uid="{FE08BC6E-D49C-4208-8C5D-A967B21DFC21}"/>
    <hyperlink ref="AJ91" r:id="rId159" xr:uid="{7A1B69BE-70F1-4BC1-8180-0B297ACFD61A}"/>
    <hyperlink ref="BJ91" r:id="rId160" xr:uid="{4FC9119F-6D54-4BE7-A61F-7ABDA24794E1}"/>
    <hyperlink ref="AJ92" r:id="rId161" xr:uid="{67B4D433-AFA9-43C2-A950-CB9A4B576510}"/>
    <hyperlink ref="BJ92" r:id="rId162" xr:uid="{8AE30DD9-BD88-4963-87D3-D4799D07A160}"/>
    <hyperlink ref="AJ94" r:id="rId163" xr:uid="{0A35B457-19B9-4790-96B0-87A50DC52EA6}"/>
    <hyperlink ref="BJ94" r:id="rId164" xr:uid="{CA4B0947-E405-488C-B1D6-3DEB4E3AC616}"/>
    <hyperlink ref="AJ95" r:id="rId165" xr:uid="{DDEDB5FE-B6C3-44E6-A289-7AACC2E03841}"/>
    <hyperlink ref="BJ95" r:id="rId166" xr:uid="{45C73B61-678B-4FF1-A2E9-988A9875CC17}"/>
    <hyperlink ref="AJ96" r:id="rId167" xr:uid="{920DE5FC-53F0-45BB-8195-6220E82296D4}"/>
    <hyperlink ref="BJ96" r:id="rId168" xr:uid="{372620B9-0CA0-4BD7-8750-0B822DB1AAC8}"/>
    <hyperlink ref="AJ97" r:id="rId169" xr:uid="{D724B82D-A4C7-4581-AA99-864BD2C390CB}"/>
    <hyperlink ref="AJ98" r:id="rId170" xr:uid="{05A2F900-8046-4F4D-A17B-6DABA7F2500B}"/>
    <hyperlink ref="AJ99" r:id="rId171" xr:uid="{7C903C21-8860-411F-9DC2-542041452B0D}"/>
    <hyperlink ref="BJ99" r:id="rId172" xr:uid="{BC469505-2826-49F1-8BCA-65115CE57EE1}"/>
    <hyperlink ref="AJ101" r:id="rId173" xr:uid="{8BF9DE21-A39D-4FBD-8374-11B9CF37AF14}"/>
    <hyperlink ref="BJ101" r:id="rId174" xr:uid="{78EC5A55-7BFF-4ADB-973D-F10CEFA4A973}"/>
    <hyperlink ref="AJ102" r:id="rId175" xr:uid="{6F304D22-406D-42FD-A6CB-6F8E52CED840}"/>
    <hyperlink ref="AJ103" r:id="rId176" xr:uid="{BF4B5FB5-D1B9-4C54-96F1-CA223E6D7C88}"/>
    <hyperlink ref="BJ103" r:id="rId177" xr:uid="{BBBB159B-6726-43E6-84EF-656B1A4C8AFC}"/>
    <hyperlink ref="L89" r:id="rId178" xr:uid="{75B14479-7AFB-4E6A-BC1B-6CD75B5623C0}"/>
    <hyperlink ref="L92" r:id="rId179" xr:uid="{5DFD152C-4507-42EF-B785-F2837A8548B8}"/>
    <hyperlink ref="L94" r:id="rId180" xr:uid="{312C8454-75EA-4513-8500-43CC928D8AE9}"/>
    <hyperlink ref="L98" r:id="rId181" xr:uid="{D8F1D55D-CA80-4DF4-AD87-F9C6B68AD2F7}"/>
    <hyperlink ref="L99" r:id="rId182" xr:uid="{50137409-0E43-4FD8-8982-371EAD481B0C}"/>
    <hyperlink ref="L101" r:id="rId183" xr:uid="{2C51D56C-EA76-49A9-8B7D-4ABE6725EE10}"/>
    <hyperlink ref="L102" r:id="rId184" xr:uid="{0423E6A0-E228-401D-8DE8-76E031252808}"/>
    <hyperlink ref="AJ104" r:id="rId185" xr:uid="{A7B84745-1635-41BA-A1C1-9CB002FF82A1}"/>
    <hyperlink ref="L104" r:id="rId186" xr:uid="{4F4AB479-37F7-4569-8C80-B56835538102}"/>
    <hyperlink ref="AJ93" r:id="rId187" xr:uid="{C69B65D0-A26B-4322-904C-B35BD9419281}"/>
    <hyperlink ref="AJ100" r:id="rId188" xr:uid="{FAFCD4B6-EE0D-4C3B-9614-5663645E916B}"/>
    <hyperlink ref="BJ98" r:id="rId189" xr:uid="{9F8CAAD7-62B9-43DE-9767-B29384CE0D0B}"/>
    <hyperlink ref="BJ104" r:id="rId190" xr:uid="{B28C55A1-D642-4EA7-B846-2CF5D2E08FB8}"/>
    <hyperlink ref="BJ93" r:id="rId191" xr:uid="{106F0242-D4F7-4FFC-823A-E5542B1DF38D}"/>
    <hyperlink ref="BJ102" r:id="rId192" xr:uid="{11D1A829-E97A-4B74-ADF7-E86B48F58DC0}"/>
    <hyperlink ref="BJ100" r:id="rId193" xr:uid="{563A06FC-04B4-4938-A5DE-B41E519CE89B}"/>
    <hyperlink ref="BJ89" r:id="rId194" xr:uid="{3C54A76A-B233-461D-A222-376962BCF473}"/>
    <hyperlink ref="BJ88" r:id="rId195" xr:uid="{7743891A-DC93-4F14-9BF1-574814781BB1}"/>
    <hyperlink ref="BJ97" r:id="rId196" xr:uid="{EB5ACD96-7393-43F7-AAB8-0415BF7C0DB9}"/>
    <hyperlink ref="L106" r:id="rId197" xr:uid="{76E07459-817D-46D9-8DAA-DF26797C1302}"/>
    <hyperlink ref="AJ106" r:id="rId198" xr:uid="{015237F2-E2BA-40F0-B798-E7D1ED1D6CB6}"/>
    <hyperlink ref="AJ107" r:id="rId199" xr:uid="{0D7A5AE7-BDEC-4D19-8FA0-CBF60B88ED94}"/>
    <hyperlink ref="BJ107" r:id="rId200" xr:uid="{5F8D30DB-101B-4776-B4C7-DACC8CB44DDE}"/>
    <hyperlink ref="BJ106" r:id="rId201" xr:uid="{9F97225D-70DC-49E3-990E-58B14903231D}"/>
    <hyperlink ref="AJ108" r:id="rId202" xr:uid="{C062586C-DC88-4979-B93F-B13BB7B4BA0F}"/>
    <hyperlink ref="BJ108" r:id="rId203" xr:uid="{42EB6C85-D17D-40DD-902A-84214283D3F8}"/>
    <hyperlink ref="AJ109" r:id="rId204" xr:uid="{AB6DFC4C-59D7-496E-A391-F18C7C797CAD}"/>
    <hyperlink ref="BJ109" r:id="rId205" xr:uid="{DC517225-37F9-48DD-87BA-ED7ECA708706}"/>
    <hyperlink ref="AJ110" r:id="rId206" xr:uid="{4757CD90-C4AC-4E15-947A-DC1010661E5A}"/>
    <hyperlink ref="BJ110" r:id="rId207" xr:uid="{CB6A0A5D-7132-40D7-8D32-0DE282CDFD0E}"/>
    <hyperlink ref="BJ111" r:id="rId208" xr:uid="{6CA86278-CF7C-4D76-9287-88956A5E3020}"/>
    <hyperlink ref="L112" r:id="rId209" xr:uid="{850B0758-8046-45C3-926D-F7ED7DF7F21B}"/>
    <hyperlink ref="L111" r:id="rId210" xr:uid="{6E0F71FB-6C7A-4B8A-87AA-0434C9F67587}"/>
    <hyperlink ref="BJ112" r:id="rId211" xr:uid="{9FCEA6C8-0EB8-43C2-88CB-44FC4DCCBC8A}"/>
    <hyperlink ref="L113" r:id="rId212" xr:uid="{C3E46EA3-EBDE-453E-BC3C-86917205A8DE}"/>
    <hyperlink ref="AJ113" r:id="rId213" xr:uid="{3B33FBAF-9AB4-47D4-B367-4DE45032388E}"/>
    <hyperlink ref="BJ113" r:id="rId214" xr:uid="{46EF9919-6209-4A62-B39C-50BD831CC888}"/>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1er Semestre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Javier Alexander Montana Sanchez</dc:creator>
  <cp:lastModifiedBy>Javier Alexander Montana Sanchez</cp:lastModifiedBy>
  <dcterms:created xsi:type="dcterms:W3CDTF">2025-07-03T19:31:40Z</dcterms:created>
  <dcterms:modified xsi:type="dcterms:W3CDTF">2025-07-03T19:52:16Z</dcterms:modified>
</cp:coreProperties>
</file>