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 ANGELA\CONTROL PROCESOS CONTRATOS 2025\PLAN ANTICORRUPCION - SANDRA ARBOLEDA\"/>
    </mc:Choice>
  </mc:AlternateContent>
  <bookViews>
    <workbookView xWindow="0" yWindow="0" windowWidth="24000" windowHeight="9735"/>
  </bookViews>
  <sheets>
    <sheet name="1er Semestre" sheetId="1" r:id="rId1"/>
    <sheet name="Hoja1" sheetId="2" r:id="rId2"/>
  </sheets>
  <externalReferences>
    <externalReference r:id="rId3"/>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3" i="1" l="1"/>
  <c r="AX33" i="1" s="1"/>
  <c r="AG31" i="1"/>
  <c r="AY31" i="1" s="1"/>
  <c r="AG30" i="1"/>
  <c r="AY30" i="1" s="1"/>
  <c r="AG29" i="1"/>
  <c r="AY29" i="1" s="1"/>
  <c r="AG28" i="1"/>
  <c r="AY28" i="1" s="1"/>
  <c r="AG27" i="1"/>
  <c r="AY27" i="1" s="1"/>
  <c r="AG26" i="1"/>
  <c r="AY26" i="1" s="1"/>
  <c r="AG25" i="1"/>
  <c r="AY25" i="1" s="1"/>
  <c r="AG24" i="1"/>
  <c r="AY24" i="1" s="1"/>
  <c r="AG23" i="1"/>
  <c r="AY23" i="1" s="1"/>
  <c r="AG22" i="1"/>
  <c r="AX22" i="1" s="1"/>
  <c r="AG21" i="1"/>
  <c r="AX21" i="1" s="1"/>
  <c r="AG20" i="1"/>
  <c r="AY20" i="1" s="1"/>
  <c r="AG19" i="1"/>
  <c r="AY19" i="1" s="1"/>
  <c r="AG18" i="1"/>
  <c r="AY18" i="1" s="1"/>
  <c r="AG17" i="1"/>
  <c r="AY17" i="1" s="1"/>
  <c r="AG16" i="1"/>
  <c r="AY16" i="1" s="1"/>
  <c r="AG15" i="1"/>
  <c r="AY15" i="1" s="1"/>
  <c r="AG14" i="1"/>
  <c r="AY14" i="1" s="1"/>
  <c r="AG13" i="1"/>
  <c r="AX13" i="1" s="1"/>
  <c r="AG12" i="1"/>
  <c r="AX12" i="1" s="1"/>
  <c r="AG11" i="1"/>
  <c r="AY11" i="1" s="1"/>
  <c r="AG10" i="1"/>
  <c r="AY10" i="1" s="1"/>
  <c r="AG9" i="1"/>
  <c r="AY9" i="1" s="1"/>
  <c r="AG8" i="1"/>
  <c r="AX8" i="1" s="1"/>
  <c r="AG7" i="1"/>
  <c r="AY7" i="1" s="1"/>
  <c r="AG6" i="1"/>
  <c r="AX6" i="1" s="1"/>
  <c r="AG5" i="1"/>
  <c r="AY5" i="1" s="1"/>
  <c r="AG4" i="1"/>
  <c r="AY4" i="1" s="1"/>
  <c r="AG2" i="1"/>
  <c r="AY2" i="1" s="1"/>
  <c r="AG3" i="1"/>
  <c r="AY3" i="1" s="1"/>
  <c r="AY22" i="1" l="1"/>
  <c r="AX23" i="1"/>
  <c r="AX14" i="1"/>
  <c r="AX25" i="1"/>
  <c r="AY13" i="1"/>
  <c r="AX26" i="1"/>
  <c r="AX10" i="1"/>
  <c r="AX15" i="1"/>
  <c r="AX2" i="1"/>
  <c r="AX11" i="1"/>
  <c r="AX27" i="1"/>
  <c r="AX4" i="1"/>
  <c r="AX16" i="1"/>
  <c r="AX5" i="1"/>
  <c r="AX28" i="1"/>
  <c r="AX17" i="1"/>
  <c r="AX7" i="1"/>
  <c r="AX29" i="1"/>
  <c r="AX19" i="1"/>
  <c r="AX31" i="1"/>
  <c r="AX20" i="1"/>
  <c r="AY8" i="1"/>
  <c r="AX3" i="1"/>
  <c r="AX9" i="1"/>
  <c r="AX18" i="1"/>
  <c r="AX24" i="1"/>
  <c r="AX30" i="1"/>
  <c r="AY6" i="1"/>
  <c r="AY12" i="1"/>
  <c r="AY21" i="1"/>
  <c r="AY33" i="1"/>
  <c r="AQ2" i="1" l="1"/>
  <c r="AP33" i="1"/>
  <c r="AP27" i="1"/>
  <c r="AQ27" i="1" s="1"/>
  <c r="AP26" i="1"/>
  <c r="AQ26" i="1" s="1"/>
  <c r="AP25" i="1"/>
  <c r="AQ25" i="1" s="1"/>
  <c r="AP24" i="1"/>
  <c r="AQ24" i="1" s="1"/>
  <c r="AP23" i="1"/>
  <c r="AQ23" i="1" s="1"/>
  <c r="AP22" i="1"/>
  <c r="AQ22" i="1" s="1"/>
  <c r="AP21" i="1"/>
  <c r="AQ21" i="1" s="1"/>
  <c r="AP20" i="1"/>
  <c r="AQ20" i="1" s="1"/>
  <c r="AP19" i="1"/>
  <c r="AQ19" i="1" s="1"/>
  <c r="AP18" i="1"/>
  <c r="AQ18" i="1" s="1"/>
  <c r="AP17" i="1"/>
  <c r="AQ17" i="1" s="1"/>
  <c r="AP16" i="1"/>
  <c r="AQ16" i="1" s="1"/>
  <c r="AP15" i="1"/>
  <c r="AQ15" i="1" s="1"/>
  <c r="AP14" i="1"/>
  <c r="AQ14" i="1" s="1"/>
  <c r="AP13" i="1"/>
  <c r="AQ13" i="1" s="1"/>
  <c r="AP12" i="1"/>
  <c r="AQ12" i="1" s="1"/>
  <c r="AP11" i="1"/>
  <c r="AQ11" i="1" s="1"/>
  <c r="AP10" i="1"/>
  <c r="AQ10" i="1" s="1"/>
  <c r="AP9" i="1"/>
  <c r="AQ9" i="1" s="1"/>
  <c r="AP8" i="1"/>
  <c r="AQ8" i="1" s="1"/>
  <c r="AP7" i="1"/>
  <c r="AQ7" i="1" s="1"/>
  <c r="AP6" i="1"/>
  <c r="AQ6" i="1" s="1"/>
  <c r="AP5" i="1"/>
  <c r="AQ5" i="1" s="1"/>
  <c r="AP4" i="1"/>
  <c r="AQ4" i="1" s="1"/>
  <c r="AP3" i="1"/>
  <c r="AQ3" i="1" s="1"/>
  <c r="AP2" i="1"/>
  <c r="AP28" i="1"/>
  <c r="AQ28" i="1" s="1"/>
  <c r="AP29" i="1"/>
  <c r="AQ29" i="1" s="1"/>
  <c r="AP30" i="1"/>
  <c r="AQ30" i="1" s="1"/>
  <c r="AP31" i="1"/>
  <c r="AP32" i="1"/>
  <c r="BA6" i="1" l="1"/>
  <c r="AZ6" i="1"/>
  <c r="BA18" i="1"/>
  <c r="AZ18" i="1"/>
  <c r="BA7" i="1"/>
  <c r="AZ7" i="1"/>
  <c r="BA19" i="1"/>
  <c r="AZ19" i="1"/>
  <c r="BA8" i="1"/>
  <c r="AZ8" i="1"/>
  <c r="BA20" i="1"/>
  <c r="AZ20" i="1"/>
  <c r="BA32" i="1"/>
  <c r="AZ32" i="1"/>
  <c r="BA9" i="1"/>
  <c r="AZ9" i="1"/>
  <c r="BA21" i="1"/>
  <c r="AZ21" i="1"/>
  <c r="BA31" i="1"/>
  <c r="AZ31" i="1"/>
  <c r="BA10" i="1"/>
  <c r="AZ10" i="1"/>
  <c r="BA22" i="1"/>
  <c r="AZ22" i="1"/>
  <c r="BA30" i="1"/>
  <c r="AZ30" i="1"/>
  <c r="BA11" i="1"/>
  <c r="AZ11" i="1"/>
  <c r="BA23" i="1"/>
  <c r="AZ23" i="1"/>
  <c r="BA29" i="1"/>
  <c r="AZ29" i="1"/>
  <c r="BA12" i="1"/>
  <c r="AZ12" i="1"/>
  <c r="BA24" i="1"/>
  <c r="AZ24" i="1"/>
  <c r="BA28" i="1"/>
  <c r="AZ28" i="1"/>
  <c r="BA13" i="1"/>
  <c r="AZ13" i="1"/>
  <c r="BA25" i="1"/>
  <c r="AZ25" i="1"/>
  <c r="BA14" i="1"/>
  <c r="AZ14" i="1"/>
  <c r="BA26" i="1"/>
  <c r="AZ26" i="1"/>
  <c r="BA3" i="1"/>
  <c r="AZ3" i="1"/>
  <c r="BA15" i="1"/>
  <c r="AZ15" i="1"/>
  <c r="BA27" i="1"/>
  <c r="AZ27" i="1"/>
  <c r="BA4" i="1"/>
  <c r="AZ4" i="1"/>
  <c r="BA16" i="1"/>
  <c r="AZ16" i="1"/>
  <c r="BA33" i="1"/>
  <c r="AZ33" i="1"/>
  <c r="BA5" i="1"/>
  <c r="AZ5" i="1"/>
  <c r="BA17" i="1"/>
  <c r="AZ17" i="1"/>
  <c r="BA2" i="1"/>
  <c r="AZ2" i="1"/>
  <c r="AU32" i="1"/>
  <c r="AG32" i="1" s="1"/>
  <c r="AX32" i="1" l="1"/>
  <c r="AY32" i="1"/>
</calcChain>
</file>

<file path=xl/sharedStrings.xml><?xml version="1.0" encoding="utf-8"?>
<sst xmlns="http://schemas.openxmlformats.org/spreadsheetml/2006/main" count="870" uniqueCount="313">
  <si>
    <t>NÚMERO DE CONTRATO</t>
  </si>
  <si>
    <t>FECHA SUSCRIPCIÓN CONTRATO</t>
  </si>
  <si>
    <t>NOMBRE DEL ORDENADOR DEL GASTO O SU DELEGADO</t>
  </si>
  <si>
    <t>CARGO DEL ORDENADOR DEL GASTO O SU DELEGADO</t>
  </si>
  <si>
    <t>DEPENDENCIA</t>
  </si>
  <si>
    <t>OBJETO DEL CONTRATO</t>
  </si>
  <si>
    <t>MODALIDAD DE SELECCIÓN</t>
  </si>
  <si>
    <t>NO. PROCESO</t>
  </si>
  <si>
    <t>LINK SECOP</t>
  </si>
  <si>
    <t>CLASE DE CONTRATO</t>
  </si>
  <si>
    <t>CÓDIGO SECOP</t>
  </si>
  <si>
    <t>VALOR INICIAL DEL CONTRATO (En pesos)</t>
  </si>
  <si>
    <t>CDP</t>
  </si>
  <si>
    <t>RP</t>
  </si>
  <si>
    <t>FECHA RP</t>
  </si>
  <si>
    <t xml:space="preserve">FUERZA </t>
  </si>
  <si>
    <t>RECURSOS PROVIENEN DE CONTRATO o CONVENIO INTERADTIVO?</t>
  </si>
  <si>
    <t xml:space="preserve">No. CTO INTER                                                                                                            </t>
  </si>
  <si>
    <t>VENCIMIENTO INTER</t>
  </si>
  <si>
    <t>ENTIDAD DE DONDE PROVIENEN LOS RECURSOS : NIT</t>
  </si>
  <si>
    <t>CONTRATISTA : TIPO IDENTIFICACIÓN</t>
  </si>
  <si>
    <t>NUMERO
IDENTIFICACION</t>
  </si>
  <si>
    <t>CONTRATISTA : NOMBRE COMPLETO</t>
  </si>
  <si>
    <t>GARANTÍAS : TIPO DE GARANTÍA</t>
  </si>
  <si>
    <t>GARANTÍAS : FECHA DE EXPEDICIÓN DE GARANTÍAS</t>
  </si>
  <si>
    <t>GARANTÍAS / ENTIDAD ASEGURADORA</t>
  </si>
  <si>
    <t>GARANTÍAS / NÚMERO DE LA GARANTÍA</t>
  </si>
  <si>
    <t>TIPO DE SEGUIMIENTO</t>
  </si>
  <si>
    <t>SUPERVISOR : TIPO IDENTIFICACIÓN</t>
  </si>
  <si>
    <t>SUPERVISOR : NÚMERO DE CÉDULA o RUT</t>
  </si>
  <si>
    <t>SUPERVISOR : NOMBRE COMPLETO</t>
  </si>
  <si>
    <t>FECHA NOTIFICACION</t>
  </si>
  <si>
    <t>PLAZO DEL CONTRATO</t>
  </si>
  <si>
    <t>ANTICIPOS o PAGO ANTICIPADO</t>
  </si>
  <si>
    <t>ANTICIPOS o PAGO ANTICIPADO : VALOR TOTAL</t>
  </si>
  <si>
    <t>ADICION 1</t>
  </si>
  <si>
    <t>FECHA ADICION 1</t>
  </si>
  <si>
    <t>ADICION 2</t>
  </si>
  <si>
    <t>FECHA ADICION 2</t>
  </si>
  <si>
    <t>ADICIONES : VALOR TOTAL</t>
  </si>
  <si>
    <t>REDUCCION</t>
  </si>
  <si>
    <t>VALOR TOTAL DEL CONTRATO MAS ADICIONES Y REDUCCIONES</t>
  </si>
  <si>
    <t xml:space="preserve">VALOR PAGADO </t>
  </si>
  <si>
    <t>SALDO
POR UTILIZAR</t>
  </si>
  <si>
    <t>ESTADO DEL CONTRATO</t>
  </si>
  <si>
    <t>FECHA INICIO CONTRATO</t>
  </si>
  <si>
    <t>FECHA TERMINACIÓN CONTRATO (original)</t>
  </si>
  <si>
    <t>AVANCE DE EJECUCIÓN EN DÍAS</t>
  </si>
  <si>
    <t>FECHA PREVISTA DE LIQUIDACION</t>
  </si>
  <si>
    <t>PORCENTAJE DE AVANCE FÍSICO PROGRAMADO</t>
  </si>
  <si>
    <t>PORCENTAJE DE AVANCE FÍSICO REAL</t>
  </si>
  <si>
    <t>PORCENTAJE AVANCE PRESUPUESTAL PROGRAMADO</t>
  </si>
  <si>
    <t>PORCENTAJE AVANCE PRESUPUESTAL REAL</t>
  </si>
  <si>
    <t>011-001-2025</t>
  </si>
  <si>
    <t>RUBIEL ELIAS CAÑON CUERVO</t>
  </si>
  <si>
    <t>DIRECTOR REGIONAL NORORIENTE</t>
  </si>
  <si>
    <t>011-002-2025</t>
  </si>
  <si>
    <t>011-008-2025</t>
  </si>
  <si>
    <t>011-011-2025</t>
  </si>
  <si>
    <t>011-004-2025</t>
  </si>
  <si>
    <t>011-003-2025</t>
  </si>
  <si>
    <t>011-010-2025</t>
  </si>
  <si>
    <t>011-005-2025</t>
  </si>
  <si>
    <t>011-006-2025</t>
  </si>
  <si>
    <t>011-009-2025</t>
  </si>
  <si>
    <t>011-013-2025</t>
  </si>
  <si>
    <t>011-018-2025</t>
  </si>
  <si>
    <t>011-019-2025</t>
  </si>
  <si>
    <t>011-020-2025</t>
  </si>
  <si>
    <t>011-012-2025</t>
  </si>
  <si>
    <t>011-014-2025</t>
  </si>
  <si>
    <t>011-007-2025</t>
  </si>
  <si>
    <t>011-017-2025</t>
  </si>
  <si>
    <t>011-016-2025</t>
  </si>
  <si>
    <t>011-022-2025</t>
  </si>
  <si>
    <t>011-021-2025</t>
  </si>
  <si>
    <t>011-029-2025</t>
  </si>
  <si>
    <t>011-024-2025</t>
  </si>
  <si>
    <t>011-023-2025</t>
  </si>
  <si>
    <t>011-028-2025</t>
  </si>
  <si>
    <t>011-031-2025</t>
  </si>
  <si>
    <t>011-030-2025</t>
  </si>
  <si>
    <t>011-035-2025</t>
  </si>
  <si>
    <t>011-033-2025</t>
  </si>
  <si>
    <t>011-034-2025</t>
  </si>
  <si>
    <t>011-032-2025</t>
  </si>
  <si>
    <t>011-038-2025</t>
  </si>
  <si>
    <t>011-015-2025</t>
  </si>
  <si>
    <t>011-025-2025</t>
  </si>
  <si>
    <t>011-026-2025</t>
  </si>
  <si>
    <t>011-027-2025</t>
  </si>
  <si>
    <t>30/04/025</t>
  </si>
  <si>
    <t>ABASTECIMIENTOS</t>
  </si>
  <si>
    <t>ADMINISTRATIVA</t>
  </si>
  <si>
    <t xml:space="preserve"> SUMINISTRO DE GAS PROPANO CON DESTINO A LAS DIFERENTES UNIDADES DE NEGOCIO ADMINISTRADAS POR LA AGENCIA LOGISTICA DE LAS FUERZAS MILITARES- REGIONAL NORORIENTE</t>
  </si>
  <si>
    <t xml:space="preserve"> “ADQUISICIÓN DE TIQUETES TERRESTRES PARA EL DESPLAZAMIENTO DE LOS FUNCIONARIOS DE PLANTA GLOBAL DE LA AGENCIA LOGISTICA DE LAS FUERZAS MILITARES REGIONAL NORORIENTE A NIVEL NACIONAL, EN CUMPLIMIENTO DE ACTIVIDADES ADMINISTRATIVAS Y COMERCIALES DE LA REGIONAL</t>
  </si>
  <si>
    <t xml:space="preserve"> SUMINISTRO DE INSUMOS DE PAPELERIA PARA LA AGENCIA LOGISTICA FUERZAS MILITARES REGIONAL NORORIENTE</t>
  </si>
  <si>
    <t xml:space="preserve"> SUMINISTRO DE ARVEJA SECA, HARINA PRECOCIDA Y SARDINAS EN SALSA DE TOMATE PARA LOS TRES CADS DE LA AGENCIA LOGÍSTICA DE LAS FUERZAS MILITARES - REGIONAL NORORIENTE</t>
  </si>
  <si>
    <t xml:space="preserve"> SUMINISTRO DE CARNES FRIAS CON DESTINO A LAS UNIDADES DE NEGOCIO ADMINISTRADAS POR LA AGENCIA LOGÍSTICA DE LAS FUERZAS MILITARES - REGIONAL NORORIENTE</t>
  </si>
  <si>
    <t xml:space="preserve"> SUMINISTRO DE BEBIDAS GASEOSAS Y AGUA EN BOLSA CON DESTINO A LAS UNIDADES DE NEGOCIO ADMINISTRADAS POR LA AGENCIA LOGÍSTICA DE LAS FUERZAS MILITARES - REGIONAL NORORIENTE</t>
  </si>
  <si>
    <t xml:space="preserve"> CONTRATAR LA PRESTACIÓN DEL SERVICIO DE ASEO Y CAFETERIA Y SERVICIOS GENERALES (INCLUYENDO INSUMOS DE ASEO) A TODO COSTO PARA LA REGIONAL NORORIENTE</t>
  </si>
  <si>
    <t xml:space="preserve"> SUMINISTRO DE LACTEOS, JUGOS Y PULPAS DE FRUTAS CON DESTINO A LAS UNIDADES DE NEGOCIO ADMINISTRADAS POR LA AGENCIA LOGÍSTICA DE LAS FUERZAS MILITARES-REGIONAL NORORIENTE</t>
  </si>
  <si>
    <t xml:space="preserve"> SUMINISTRO DE COMIDAS LISTAS CON DESTINO A LAS UNIDADES DE NEGOCIO ADMINISTRADAS POR LA AGENCIA LOGÍSTICA DE LAS FUERZAS MILITARES - REGIONAL NORORIENTE</t>
  </si>
  <si>
    <t xml:space="preserve"> SUMINISTRO A TODO COSTO DE ELEMENTOS DE ASEO, LIMPIEZA Y DESINFECCION CON DESTINO A LAS UNIDADES DE NEGOCIO DE LA AGENCIA LOGISTICA DE LAS FUERZAS MILITARES REGIONAL NORORIENTE</t>
  </si>
  <si>
    <t xml:space="preserve"> PRESTACION DE LOS SERVICIOS DE VIGILANCIA Y SEGURIDAD PRIVADA PARA LA SEDE ADMINISTRATIVA LAS 24 HORAS DE LUNES A DOMINGO, EL SERVICIO DE MONITOREO DEL SISTEMA DE ALARMA DE LA PANIFICADORA Y TRES CADS, Y EL SISTEMA DE VIGILANCIA POR CIRCUITO CERRADO DE TELEVISIÓN (CCTV) DE LA SEDE ADMINISTRATIVA, PANIFICADORA Y TRES CADS QUE HACEN PARTE DE LA AGENCIA LOGISTICA DE LAS FUERZAS MILITARES REGIONAL NORORIENTE</t>
  </si>
  <si>
    <t xml:space="preserve"> SUMINISTRO DE VIVERES SECOS CON DESTINO AL CADS DE AGUACHICA, ADMINISTRADO POR LA AGENCIA LOGÍSTICA DE LAS FUERZAS MILITARES - REGIONAL NORORIENTE</t>
  </si>
  <si>
    <t xml:space="preserve"> SUMINISTRO DE VIVERES SECOS CON DESTINO AL CADS DE BUCARAMANGA, ADMINISTRADO POR LA AGENCIA LOGÍSTICA DE LAS FUERZAS MILITARES - REGIONAL NORORIENTE</t>
  </si>
  <si>
    <t xml:space="preserve"> SUMINISTRO DE VIVERES SECOS CON DESTINO AL CADS DE CUCUTA, ADMINISTRADO POR LA AGENCIA LOGÍSTICA DE LAS FUERZAS MILITARES - REGIONAL NORORIENTE</t>
  </si>
  <si>
    <t xml:space="preserve"> SUMINISTRO DE CARNE DE RES Y CERDO CON DESTINO A LAS DIFERENTES UNIDADES DE NEGOCIO ADMINISTRADAS POR LA AGENCIA LOGÍSTICA DE LAS FUERZAS MILITARES - REGIONAL NORORIENTE</t>
  </si>
  <si>
    <t xml:space="preserve"> SUMINISTRO FRUTAS, VERDURAS Y HUEVOS CON DESTINO A LAS UNIDADES DE NEGOCIO ADMINISTRADAS POR LA AGENCIA LOGÍSTICA DE LAS FUERZAS MILITARES - REGIONAL NORORIENTE</t>
  </si>
  <si>
    <t xml:space="preserve"> SUMINISTRO DE CARNE DE POLLO CON DESTINO A LAS DIFERENTES UNIDADES DE NEGOCIO ADMINISTRADAS POR LA AGENCIA LOGÍSTICA DE LAS FUERZAS MILITARES - REGIONAL NORORIENTE</t>
  </si>
  <si>
    <t xml:space="preserve"> SUMINISTRO DE AZUCAR CON DESTINO A LOS CADS, ADMINISTRADOS POR LA AGENCIA LOGÍSTICA DE LAS FUERZAS MILITARES - REGIONAL NORORIENTE</t>
  </si>
  <si>
    <t xml:space="preserve"> PRESTACIÓN DEL SERVICIO PARA LA REALIZACIÓN DE EXÁMENES MÉDICOS OCUPACIONALES (INGRESO, PERIÓDICOS, EGRESO, POST INCAPACIDAD, POR CAMBIO DE OCUPACIÓN, POR REINTEGRO, ENTRE OTROS) ASÍ COMO EL ANÁLISIS DE PUESTOS DE TRABAJO A LOS FUNCIONARIOS DE LA AGENCIA LOGÍSTICA DE LAS FUERZAS MILITARES REGIONAL NORORIENTE</t>
  </si>
  <si>
    <t xml:space="preserve"> SUMINISTRO DE TONER, PARA IMPRESORAS Y FOTOCOPIADORAS DE AGENCIA LOGISTICA FUERZAS MILITARES REGIONAL NORORIENTE</t>
  </si>
  <si>
    <t xml:space="preserve"> PRESTACION DEL SERVICIO PREVENTIVO Y/O CORRECTIVO DE FUMIGACION, DESINFECTACION, RATIZACION, INMUNIZACION, LAVADO Y LIMPIEZA CON DESINFECCION DE LOS TANQUES DE AGUA POTABLE PARA LA SEDE ADMINISTRATIVA, CASA AGLO, UNIDADES DE NEGOCIO Y VEHICULOS DE LA AGENCIA LOGISTICA DE LAS FUERZAS MILITARES REGIONAL NORORIENTE </t>
  </si>
  <si>
    <t xml:space="preserve"> PRESTACION DEL SERVICIO DE TRANSPORTE DE CARGA MULTIMODAL CON DESTINO A LAS UNIDADES DE NEGOCIO ADMINISTRADAS POR LA AGENCIA LOGÍSTICA DE LAS FUERZAS MILITARES - REGIONAL NORORIENTE</t>
  </si>
  <si>
    <t xml:space="preserve"> PRESTACIÓN DEL SERVICIO DE MANTENIMIENTO PREVENTIVO/CORRECTIVO A TODO COSTO DE LA INFRAESTRUCTURA TECNOLÓGICA DE LA REGIONAL NORORIENTE DE LA AGENCIA LOGÍSTICA DE LAS FUERZAS MILITARES</t>
  </si>
  <si>
    <t xml:space="preserve"> SUMINISTRO DE CARNE DE PESCADO, CON DESTINO A LAS UNIDADES DE NEGOCIO ADMINISTRADAS POR LA AGENCIA LOGÍSTICA DE LAS FUERZAS MILITARES - REGIONAL NORORIENTE</t>
  </si>
  <si>
    <t xml:space="preserve"> CONTRATAR LA PRESTACION DEL SERVICIO DE MANTENIMIENTO PREVENTIVO Y/O CORRECTIVO A TODO COSTO DE AIRES ACONDICIONADOS DE LA AGENCIA LOGISTICA DE LAS FUERZAS MILITARES REGIONAL NORORIENTE</t>
  </si>
  <si>
    <t xml:space="preserve"> REALIZACION Y EJECUCION DE LAS ACTIVIDADES PREVISTAS EN EL PROGRAMA DE BIENESTAR DE INCENTIVOS PARA LOS SERVIDORES PUBLICOS DE LA AGENCIA LOGISTICA DE LAS FUERZAS MILITARES REGIONAL NORORIENTE</t>
  </si>
  <si>
    <t xml:space="preserve"> ADQUISICIÓN DE BIENES Y/O SERVICIOS RELACIONADOS CON LA RECARGA Y/O MANTENIMIENTO DE EQUIPOS DE EXTINCION A TODO COSTO, SUMINISTROS DE SEÑALIZACION DE EMERGENCIAS, EQUIPOS DE EXTINCION Y ELEMENTOS DE BOTIQUINES, PARA LA SEDE ADMINISTRATIVA, VEHÍCULOS Y UNIDADES DE NEGOCIO DE LA AGENCIA LOGISTICA DE LAS FUERZAS MILITARES REGIONAL NORORIENTE</t>
  </si>
  <si>
    <t xml:space="preserve"> PRESTACIÓN DEL SERVICIO DE REVISIÓN TÉCNICO-MECÁNICA DE LOS VEHÍCULOS DE LA AGENCIA LOGÍSTICA DE LAS FUERZAS MILITARES REGIONAL NORORIENTE</t>
  </si>
  <si>
    <t xml:space="preserve"> SUMINISTRO DE PAN Y PRODUCTOS DE PANADERÍA, CON DESTINO A LAS UNIDADES DE NEGOCIO ADMINISTRADAS POR LA AGENCIA LOGÍSTICA DE LAS FUERZAS MILITARES - REGIONAL NORORIENTE</t>
  </si>
  <si>
    <t xml:space="preserve"> SUMINISTRO DE INSUMOS PARA LA ELABORACION DE PRODUCTOS DE PANADERIA Y ABARROTES CON DESTINO A LAS UNIDADES DE NEGOCIO ADMINISTRADAS POR LA AGENCIA LOGÍSTICA DE LAS FUERZAS MILITARES - REGIONAL NORORIENTE</t>
  </si>
  <si>
    <t xml:space="preserve"> ADQUISICIÓN E INSTALACIÓN A TODO COSTO DE UN SISTEMA FOTOVOLTAICO EN FUNCIONAMIENTO PARA EL CAD DE BUCARAMANGA DE LA REGIONAL NORORIENTE</t>
  </si>
  <si>
    <t xml:space="preserve"> “MANTENIMIENTO PREVENTIVO Y CORRECTIVO DEL PARQUE AUTOMOTOR ASIGNADO A LA REGIONAL NORORIENTE DE LA AGENCIA LOGISTICA DE LAS FUERZAS MILITARES</t>
  </si>
  <si>
    <t>MINIMA CUANTIA</t>
  </si>
  <si>
    <t>SUBASTA INVERSA</t>
  </si>
  <si>
    <t>MENOR CUANTIA</t>
  </si>
  <si>
    <t>DIRECTA</t>
  </si>
  <si>
    <t>https://community.secop.gov.co/Public/Tendering/OpportunityDetail/Index?noticeUID=CO1.NTC.7440694&amp;isFromPublicArea=True&amp;isModal=False</t>
  </si>
  <si>
    <t xml:space="preserve">https://community.secop.gov.co/Public/Tendering/OpportunityDetail/Index?noticeUID=CO1.NTC.7585345&amp;isFromPublicArea=True&amp;isModal=False
</t>
  </si>
  <si>
    <t>https://community.secop.gov.co/Public/Tendering/OpportunityDetail/Index?noticeUID=CO1.NTC.7718731&amp;isFromPublicArea=True&amp;isModal=False</t>
  </si>
  <si>
    <t xml:space="preserve">https://community.secop.gov.co/Public/Tendering/OpportunityDetail/Index?noticeUID=CO1.NTC.7758045&amp;isFromPublicArea=True&amp;isModal=False
</t>
  </si>
  <si>
    <t>https://community.secop.gov.co/Public/Tendering/OpportunityDetail/Index?noticeUID=CO1.NTC.7728116&amp;isFromPublicArea=True&amp;isModal=False</t>
  </si>
  <si>
    <t xml:space="preserve">https://community.secop.gov.co/Public/Tendering/OpportunityDetail/Index?noticeUID=CO1.NTC.7727615&amp;isFromPublicArea=True&amp;isModal=False
</t>
  </si>
  <si>
    <t xml:space="preserve">https://community.secop.gov.co/Public/Tendering/OpportunityDetail/Index?noticeUID=CO1.NTC.7777490&amp;isFromPublicArea=True&amp;isModal=False
</t>
  </si>
  <si>
    <t>https://community.secop.gov.co/Public/Tendering/OpportunityDetail/Index?noticeUID=CO1.NTC.7728227&amp;isFromPublicArea=True&amp;isModal=False</t>
  </si>
  <si>
    <t xml:space="preserve">https://community.secop.gov.co/Public/Tendering/OpportunityDetail/Index?noticeUID=CO1.NTC.7840420&amp;isFromPublicArea=True&amp;isModal=False
</t>
  </si>
  <si>
    <t xml:space="preserve">https://community.secop.gov.co/Public/Tendering/OpportunityDetail/Index?noticeUID=CO1.NTC.7882092&amp;isFromPublicArea=True&amp;isModal=False
</t>
  </si>
  <si>
    <t>https://community.secop.gov.co/Public/Tendering/OpportunityDetail/Index?noticeUID=CO1.NTC.7882632&amp;isFromPublicArea=True&amp;isModal=False</t>
  </si>
  <si>
    <t xml:space="preserve">https://community.secop.gov.co/Public/Tendering/OpportunityDetail/Index?noticeUID=CO1.NTC.7882592&amp;isFromPublicArea=True&amp;isModal=False
</t>
  </si>
  <si>
    <t xml:space="preserve">https://community.secop.gov.co/Public/Tendering/OpportunityDetail/Index?noticeUID=CO1.NTC.7850369&amp;isFromPublicArea=True&amp;isModal=False
</t>
  </si>
  <si>
    <t>https://community.secop.gov.co/Public/Tendering/OpportunityDetail/Index?noticeUID=CO1.NTC.7867611&amp;isFromPublicArea=True&amp;isModal=False</t>
  </si>
  <si>
    <t xml:space="preserve">https://community.secop.gov.co/Public/Tendering/OpportunityDetail/Index?noticeUID=CO1.NTC.7882478&amp;isFromPublicArea=True&amp;isModal=False
</t>
  </si>
  <si>
    <t>https://community.secop.gov.co/Public/Tendering/OpportunityDetail/Index?noticeUID=CO1.NTC.7882289&amp;isFromPublicArea=True&amp;isModal=False</t>
  </si>
  <si>
    <t xml:space="preserve">https://community.secop.gov.co/Public/Tendering/OpportunityDetail/Index?noticeUID=CO1.NTC.7893181&amp;isFromPublicArea=True&amp;isModal=False
</t>
  </si>
  <si>
    <t xml:space="preserve">https://community.secop.gov.co/Public/Tendering/OpportunityDetail/Index?noticeUID=CO1.NTC.7925548&amp;isFromPublicArea=True&amp;isModal=False
</t>
  </si>
  <si>
    <t xml:space="preserve">https://community.secop.gov.co/Public/Tendering/OpportunityDetail/Index?noticeUID=CO1.NTC.8007248&amp;isFromPublicArea=True&amp;isModal=False
</t>
  </si>
  <si>
    <t xml:space="preserve">https://community.secop.gov.co/Public/Tendering/OpportunityDetail/Index?noticeUID=CO1.NTC.7994211&amp;isFromPublicArea=True&amp;isModal=False
</t>
  </si>
  <si>
    <t>https://community.secop.gov.co/Public/Tendering/OpportunityDetail/Index?noticeUID=CO1.NTC.7993228&amp;isFromPublicArea=True&amp;isModal=False</t>
  </si>
  <si>
    <t xml:space="preserve">https://community.secop.gov.co/Public/Tendering/OpportunityDetail/Index?noticeUID=CO1.NTC.7995144&amp;isFromPublicArea=True&amp;isModal=False
</t>
  </si>
  <si>
    <t xml:space="preserve">https://community.secop.gov.co/Public/Tendering/OpportunityDetail/Index?noticeUID=CO1.NTC.8099269&amp;isFromPublicArea=True&amp;isModal=False
</t>
  </si>
  <si>
    <t>https://community.secop.gov.co/Public/Tendering/OpportunityDetail/Index?noticeUID=CO1.NTC.8085432&amp;isFromPublicArea=True&amp;isModal=False</t>
  </si>
  <si>
    <t xml:space="preserve">https://community.secop.gov.co/Public/Tendering/OpportunityDetail/Index?noticeUID=CO1.NTC.8187515&amp;isFromPublicArea=True&amp;isModal=False
</t>
  </si>
  <si>
    <t>https://community.secop.gov.co/Public/Tendering/OpportunityDetail/Index?noticeUID=CO1.NTC.8221436&amp;isFromPublicArea=True&amp;isModal=False</t>
  </si>
  <si>
    <t>https://community.secop.gov.co/Public/Tendering/OpportunityDetail/Index?noticeUID=CO1.NTC.8232179&amp;isFromPublicArea=True&amp;isModal=False</t>
  </si>
  <si>
    <t xml:space="preserve">https://community.secop.gov.co/Public/Tendering/OpportunityDetail/Index?noticeUID=CO1.NTC.8208138&amp;isFromPublicArea=True&amp;isModal=False
</t>
  </si>
  <si>
    <t xml:space="preserve">https://community.secop.gov.co/Public/Tendering/OpportunityDetail/Index?noticeUID=CO1.NTC.8280184&amp;isFromPublicArea=True&amp;isModal=False
</t>
  </si>
  <si>
    <t>SUMINISTRO</t>
  </si>
  <si>
    <t>PRESTACIÓN DE SERVICIOS</t>
  </si>
  <si>
    <t>OTRO</t>
  </si>
  <si>
    <t>N/A</t>
  </si>
  <si>
    <t>NA</t>
  </si>
  <si>
    <t>EJERCITO NACIONAL</t>
  </si>
  <si>
    <t>NO APLICA</t>
  </si>
  <si>
    <t xml:space="preserve"> CI-050-DIADQ-DIPER-2024</t>
  </si>
  <si>
    <t>SI</t>
  </si>
  <si>
    <t>10/06/2025
10/06/2025</t>
  </si>
  <si>
    <t>17/06/2025
17/06/2025</t>
  </si>
  <si>
    <t>19/06/2025
19/06/2025</t>
  </si>
  <si>
    <t>20/06/2025
24/06/2025</t>
  </si>
  <si>
    <t>25/06/2025
25/06/2025</t>
  </si>
  <si>
    <t>SEGUROS DEL ESTADO S.A</t>
  </si>
  <si>
    <t>ASEGURADORA SOLIDARIA DE COLOMBIA</t>
  </si>
  <si>
    <t>SEGUROS GENERALES SURA S.A</t>
  </si>
  <si>
    <t>COMPAÑÍA MUNDIAL DE SEGUROS</t>
  </si>
  <si>
    <t>COMPAÑÍA ASEGURADORA SOLIDARIA DE COLOMBIA</t>
  </si>
  <si>
    <t>ASEGURADORA SEGUROS DEL ESTADO S.A</t>
  </si>
  <si>
    <t>21-44-101462947
21-40-101249008</t>
  </si>
  <si>
    <t xml:space="preserve">21-44-101463944 </t>
  </si>
  <si>
    <t xml:space="preserve">400-47-994000106425 </t>
  </si>
  <si>
    <t xml:space="preserve"> 96-44-101195673 
96-40-101069562 </t>
  </si>
  <si>
    <t xml:space="preserve"> 14-44-101231472 
14-40-101071592 </t>
  </si>
  <si>
    <t xml:space="preserve"> 14-44-101231480 
14-40-101071595</t>
  </si>
  <si>
    <t xml:space="preserve"> 4236314
13001008060</t>
  </si>
  <si>
    <t xml:space="preserve"> 4236910 DOCUMENTO 16470237
013001008178 Documento 14102583</t>
  </si>
  <si>
    <t xml:space="preserve"> 14-44-101231986 
 14-40-101071770 </t>
  </si>
  <si>
    <t>400,47,994000106750</t>
  </si>
  <si>
    <t xml:space="preserve"> 400-47-994000106719
400-74-994000027059 </t>
  </si>
  <si>
    <t xml:space="preserve"> 96-44-101196065 ANEXO 0
96-40-101069726 ANEXO 0</t>
  </si>
  <si>
    <t xml:space="preserve"> 96-44-101196081 ANEXO 0
96-40-101069734 ANEXO 0</t>
  </si>
  <si>
    <t xml:space="preserve"> 96-44-101196088 ANEXO 0
96-40-101069741 ANEXO 0</t>
  </si>
  <si>
    <t xml:space="preserve"> 4246185 DOCUMENTO 16498956
013001010152 documento 14108428</t>
  </si>
  <si>
    <t xml:space="preserve"> B-100060940 ANEXO 0
B-100016528 ANEXO 1 </t>
  </si>
  <si>
    <t xml:space="preserve"> 4248317 Documento 16506399
 013001010581 Documento 14108623</t>
  </si>
  <si>
    <t xml:space="preserve"> 39-44-101171381 ANEXO 0
39-40-101044786 ANEXO 0</t>
  </si>
  <si>
    <t xml:space="preserve"> 400-47-994000106903 ANEXO 0
400-74-994000027110 ANEXO 0</t>
  </si>
  <si>
    <t xml:space="preserve"> 11-46-101080315 ANEXO 0</t>
  </si>
  <si>
    <t xml:space="preserve"> . 560-47-994000189286 ANEXO 1
 560-74-994000034943 ANEXO 0</t>
  </si>
  <si>
    <t xml:space="preserve"> NB-100381465 ANEXO 0
NB-100098978 ANEXO 0</t>
  </si>
  <si>
    <t xml:space="preserve"> 465-47-994000013114 ANEXO 0</t>
  </si>
  <si>
    <t xml:space="preserve"> 4263532 Documento 16541619
013001013770 Documento 14117091</t>
  </si>
  <si>
    <t xml:space="preserve"> B-100061949 ANEXO 1
B-100016870 ANEXO 1</t>
  </si>
  <si>
    <t xml:space="preserve"> 400-47-994000107552 ANEXO 0
400-74-994000027330 ANEXO 0</t>
  </si>
  <si>
    <t xml:space="preserve"> B-100063137
B-100017234</t>
  </si>
  <si>
    <t xml:space="preserve"> 4294578 
013001020909</t>
  </si>
  <si>
    <t xml:space="preserve"> 100017452 certificado 22273521
100063872 Certificado 22273518</t>
  </si>
  <si>
    <t xml:space="preserve"> BCH-100043920
BCH-100009563</t>
  </si>
  <si>
    <t xml:space="preserve"> 96-40-101070403 ANEXO 0
 96-44-101197854 ANEXO 0</t>
  </si>
  <si>
    <t>TASD. ALEXIS GABRIEL VIVIESCAS
TASD. ERIKA TATIANA VELASCO</t>
  </si>
  <si>
    <t>PD. ERIKA VANESSA RODRIGUEZ</t>
  </si>
  <si>
    <t>TASD. PAOLA KARINA LEMUS JAIMES</t>
  </si>
  <si>
    <t>PD. JHON EDWARD AYALA</t>
  </si>
  <si>
    <t>TASD. LUZ DARY QUINTERO PICO</t>
  </si>
  <si>
    <t>TASD. ALEXIS GABRIEL VIVIESCAS
TASD. LUZ DARY QUINTERO</t>
  </si>
  <si>
    <t>PD. JULANIS KATHERINE  RODRIGUEZ</t>
  </si>
  <si>
    <t>PS JOSE ROBERTO TRIANA MANCILLA</t>
  </si>
  <si>
    <t>TS. JORGE ELIECER GONZALEZ BARRIOS</t>
  </si>
  <si>
    <t>TASD. ADRIANA ALVARADO BUENO</t>
  </si>
  <si>
    <t>PD. DORIS ALVAREZ FLOREZ</t>
  </si>
  <si>
    <t>SP(RA) LUIS ALEJANDRO VARGAS LEON
PD. JHON EDWARD AYALA MENDEZ</t>
  </si>
  <si>
    <t>ING. YURI ESTELA PRADA MORALES
TASD. CESAR AGUSTO ARIZA</t>
  </si>
  <si>
    <t>TASD. KARINA PAOLA LEMUS JAIMES</t>
  </si>
  <si>
    <t>ING. JHON EDWARD AYALA MENDEZ</t>
  </si>
  <si>
    <t>TASD. YURI ESTELA PRADA MORALES
TASD. CESAR AUGUSTO ARIZA</t>
  </si>
  <si>
    <t>TASD. ERIKA TATIANA VELASCO RUEDA</t>
  </si>
  <si>
    <t>TASD. CESAR AUGUSTO ARIZA</t>
  </si>
  <si>
    <t>SP JOSE ROBERTO TRIANA MANCILLA</t>
  </si>
  <si>
    <t>TASD. ALEXIS GABRIEL VIVIESCAS</t>
  </si>
  <si>
    <t xml:space="preserve">CEDULA DE CIUDANDIA </t>
  </si>
  <si>
    <t>14/02/2025
12/05/2025</t>
  </si>
  <si>
    <t>26/03/2025
12/05/2025</t>
  </si>
  <si>
    <t>01,04,2025</t>
  </si>
  <si>
    <t>2/05/2025
12/05/2025</t>
  </si>
  <si>
    <t>15/04/2025
20/05/2025</t>
  </si>
  <si>
    <t>5/05/2025
20/05/2025</t>
  </si>
  <si>
    <t>1,102,371,017</t>
  </si>
  <si>
    <t>1,098,643,491</t>
  </si>
  <si>
    <t>63,523,884</t>
  </si>
  <si>
    <t>1,098,677,154</t>
  </si>
  <si>
    <t>10,188,313</t>
  </si>
  <si>
    <t>9,693,972</t>
  </si>
  <si>
    <t>1,098,712,543</t>
  </si>
  <si>
    <t>60,257,311</t>
  </si>
  <si>
    <t>91,286,366</t>
  </si>
  <si>
    <t>33,353,037</t>
  </si>
  <si>
    <t>1,098,643,498</t>
  </si>
  <si>
    <t>1,098,702,669</t>
  </si>
  <si>
    <t>TERMINADO</t>
  </si>
  <si>
    <t>EN EJECUCIÓN</t>
  </si>
  <si>
    <t>LIQUIDADO</t>
  </si>
  <si>
    <t>COLGAS SA E.S.P</t>
  </si>
  <si>
    <t>FLOTA LA MACARENA</t>
  </si>
  <si>
    <t>GRUPO EMPRESARIAL G&amp;G SAS</t>
  </si>
  <si>
    <t>GRUPO DISTRICOSTOS .S.A.S</t>
  </si>
  <si>
    <t>COMERCIALIZADORA DINPRO</t>
  </si>
  <si>
    <t>QS1 SOCIEDAD POR ACCIONES SIMPLIFICADAS S.A.S</t>
  </si>
  <si>
    <t>FUNDACIÓN DE PROYECTOS SOCIALES Y ECONOMICOS</t>
  </si>
  <si>
    <t>JAIRO OSORIO CABALLERO</t>
  </si>
  <si>
    <t>SEGURIDAD ACROPOLIS LTDA</t>
  </si>
  <si>
    <t>GRUPO DISTRICOSTOS S.A.S</t>
  </si>
  <si>
    <t>ELABORACIÓN DE PRODUCTOS ALIMENTICIOS DE COLOMBIA S.A</t>
  </si>
  <si>
    <t>CONSORCIO ANDIPRO</t>
  </si>
  <si>
    <t xml:space="preserve"> C&amp;G SOLUCIONES EMPRESARIALES</t>
  </si>
  <si>
    <t xml:space="preserve"> SAOC'SS S.A.S.</t>
  </si>
  <si>
    <t xml:space="preserve"> COLORBLACK S.A.S</t>
  </si>
  <si>
    <t xml:space="preserve"> FUMI ESPRAY SAS</t>
  </si>
  <si>
    <t>PORTES DE COLOMBIA SAS</t>
  </si>
  <si>
    <t>PEDRO ANTONIO BOHORQUEZ ORTIZ</t>
  </si>
  <si>
    <t>COMPAÑÍA PESQUERA DEL MAR SAS</t>
  </si>
  <si>
    <t>SUNECOL SAS</t>
  </si>
  <si>
    <t>SUMINISTROS Y SOLUCIONES DEL ORIENTE S&amp;S S.A.S</t>
  </si>
  <si>
    <t>CERTIFICADO NACIONAL TECNOMECANICO S.A</t>
  </si>
  <si>
    <t>PQS ENERGY SAS</t>
  </si>
  <si>
    <t xml:space="preserve">NIT </t>
  </si>
  <si>
    <t>91,282,210</t>
  </si>
  <si>
    <t>CAJA DE COMPENSACION FAMILIAR COMFENALCO SANTANDER</t>
  </si>
  <si>
    <t>FUNDACIÓN DE PROYECTOS SOCIALES Y ECONÓMICOS</t>
  </si>
  <si>
    <t>SERVI-AUTOS LA 14 S.A.S</t>
  </si>
  <si>
    <t>CC</t>
  </si>
  <si>
    <t xml:space="preserve">SUPERVISION </t>
  </si>
  <si>
    <t xml:space="preserve"> https://community.secop.gov.co/Public/Tendering/OpportunityDetail/Index?noticeUID=CO1.NTC.7765100&amp;isFromPublicArea=True&amp;isModal=False</t>
  </si>
  <si>
    <t xml:space="preserve"> https://community.secop.gov.co/Public/Tendering/OpportunityDetail/Index?noticeUID=CO1.NTC.7765402&amp;isFromPublicArea=True&amp;isModal=False</t>
  </si>
  <si>
    <t xml:space="preserve">                https://community.secop.gov.co/Public/Tendering/OpportunityDetail/Index?noticeUID=CO1.NTC.7806746&amp;isFromPublicArea=True&amp;isModal=False
</t>
  </si>
  <si>
    <t>800117204-1</t>
  </si>
  <si>
    <t>890,500,726-3</t>
  </si>
  <si>
    <t>860,008,566-6</t>
  </si>
  <si>
    <t>900,702,609-2</t>
  </si>
  <si>
    <t>901,355,485-0</t>
  </si>
  <si>
    <t>804,006,408-5</t>
  </si>
  <si>
    <t>900,547,375-1</t>
  </si>
  <si>
    <t>900,218,984-4</t>
  </si>
  <si>
    <t>804,011,536-1</t>
  </si>
  <si>
    <t>901,355-485-0</t>
  </si>
  <si>
    <t>900218984-4</t>
  </si>
  <si>
    <t>900544013-5</t>
  </si>
  <si>
    <t>901933111-1</t>
  </si>
  <si>
    <t>900862650-0</t>
  </si>
  <si>
    <t>900347699-2</t>
  </si>
  <si>
    <t>900938175-1</t>
  </si>
  <si>
    <t>900654916-2</t>
  </si>
  <si>
    <t>830,006,177-3</t>
  </si>
  <si>
    <t>13716096-8</t>
  </si>
  <si>
    <t>900659798-2</t>
  </si>
  <si>
    <t>901,337,053-6</t>
  </si>
  <si>
    <t>890,201,578-7</t>
  </si>
  <si>
    <t>900,874,931-7</t>
  </si>
  <si>
    <t>804,017,188-7</t>
  </si>
  <si>
    <t>901355485-0</t>
  </si>
  <si>
    <t>901269864-0</t>
  </si>
  <si>
    <t>901372262-7</t>
  </si>
  <si>
    <t>POLIZA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</si>
</sst>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quot;$&quot;\ #,##0.00;\-&quot;$&quot;\ #,##0.00"/>
    <numFmt numFmtId="165" formatCode="_-&quot;$&quot;\ * #,##0_-;\-&quot;$&quot;\ * #,##0_-;_-&quot;$&quot;\ * &quot;-&quot;_-;_-@_-"/>
    <numFmt numFmtId="166" formatCode="_-&quot;$&quot;\ * #,##0.00_-;\-&quot;$&quot;\ * #,##0.00_-;_-&quot;$&quot;\ * &quot;-&quot;??_-;_-@_-"/>
    <numFmt numFmtId="167" formatCode="_(* #,##0_);_(* \(#,##0\);_(* &quot;-&quot;??_);_(@_)"/>
    <numFmt numFmtId="168" formatCode="_([$€]\ * #,##0.00_);_([$€]\ * \(#,##0.00\);_([$€]\ * &quot;-&quot;??_);_(@_)"/>
    <numFmt numFmtId="169" formatCode="&quot;$&quot;\ #,##0.0;\-&quot;$&quot;\ #,##0.0"/>
    <numFmt numFmtId="170" formatCode="&quot;$&quot;\ #,##0.00"/>
    <numFmt numFmtId="171" formatCode="_-* #,##0.0_-;\-* #,##0.0_-;_-* &quot;-&quot;??_-;_-@_-"/>
  </numFmts>
  <fonts count="12" x14ac:knownFonts="1">
    <font>
      <sz val="11"/>
      <color theme="1"/>
      <name val="Calibri"/>
      <family val="2"/>
      <scheme val="minor"/>
    </font>
    <font>
      <sz val="11"/>
      <color theme="1"/>
      <name val="Calibri"/>
      <family val="2"/>
      <scheme val="minor"/>
    </font>
    <font>
      <b/>
      <sz val="10"/>
      <color theme="0"/>
      <name val="Calibri"/>
      <family val="2"/>
      <scheme val="minor"/>
    </font>
    <font>
      <sz val="10"/>
      <color indexed="9"/>
      <name val="Calibri"/>
      <family val="2"/>
      <scheme val="minor"/>
    </font>
    <font>
      <sz val="10"/>
      <color theme="0"/>
      <name val="Calibri"/>
      <family val="2"/>
      <scheme val="minor"/>
    </font>
    <font>
      <sz val="10"/>
      <name val="Arial"/>
      <family val="2"/>
    </font>
    <font>
      <sz val="10"/>
      <color theme="1"/>
      <name val="Calibri"/>
      <family val="2"/>
      <scheme val="minor"/>
    </font>
    <font>
      <sz val="11"/>
      <color indexed="8"/>
      <name val="Calibri"/>
      <family val="2"/>
      <scheme val="minor"/>
    </font>
    <font>
      <u/>
      <sz val="11"/>
      <color theme="10"/>
      <name val="Calibri"/>
      <family val="2"/>
      <scheme val="minor"/>
    </font>
    <font>
      <sz val="10"/>
      <name val="Calibri"/>
      <family val="2"/>
      <scheme val="minor"/>
    </font>
    <font>
      <u/>
      <sz val="10"/>
      <name val="Calibri"/>
      <family val="2"/>
      <scheme val="minor"/>
    </font>
    <font>
      <b/>
      <sz val="10"/>
      <color indexed="9"/>
      <name val="Calibri"/>
      <family val="2"/>
      <scheme val="minor"/>
    </font>
  </fonts>
  <fills count="3">
    <fill>
      <patternFill patternType="none"/>
    </fill>
    <fill>
      <patternFill patternType="gray125"/>
    </fill>
    <fill>
      <patternFill patternType="solid">
        <fgColor theme="3"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11">
    <xf numFmtId="0" fontId="0" fillId="0" borderId="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8" fontId="5" fillId="0" borderId="0"/>
    <xf numFmtId="43" fontId="1" fillId="0" borderId="0" applyFont="0" applyFill="0" applyBorder="0" applyAlignment="0" applyProtection="0"/>
    <xf numFmtId="0" fontId="7" fillId="0" borderId="0"/>
    <xf numFmtId="0" fontId="7" fillId="0" borderId="0"/>
    <xf numFmtId="0" fontId="7" fillId="0" borderId="0"/>
    <xf numFmtId="0" fontId="8" fillId="0" borderId="0" applyNumberFormat="0" applyFill="0" applyBorder="0" applyAlignment="0" applyProtection="0"/>
    <xf numFmtId="9" fontId="1" fillId="0" borderId="0" applyFont="0" applyFill="0" applyBorder="0" applyAlignment="0" applyProtection="0"/>
  </cellStyleXfs>
  <cellXfs count="40">
    <xf numFmtId="0" fontId="0" fillId="0" borderId="0" xfId="0"/>
    <xf numFmtId="0" fontId="4" fillId="2" borderId="2" xfId="0" applyFont="1" applyFill="1" applyBorder="1" applyAlignment="1">
      <alignment horizontal="left" vertical="center" wrapText="1"/>
    </xf>
    <xf numFmtId="167" fontId="3" fillId="2" borderId="2" xfId="1" applyNumberFormat="1" applyFont="1" applyFill="1" applyBorder="1" applyAlignment="1">
      <alignment horizontal="left" vertical="center" wrapText="1"/>
    </xf>
    <xf numFmtId="3" fontId="4" fillId="2" borderId="2" xfId="0" applyNumberFormat="1" applyFont="1" applyFill="1" applyBorder="1" applyAlignment="1">
      <alignment horizontal="left" vertical="center" wrapText="1"/>
    </xf>
    <xf numFmtId="3" fontId="3"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1" fontId="4" fillId="2" borderId="2" xfId="0" applyNumberFormat="1" applyFont="1" applyFill="1" applyBorder="1" applyAlignment="1">
      <alignment horizontal="left" vertical="center" wrapText="1"/>
    </xf>
    <xf numFmtId="164" fontId="4" fillId="2" borderId="2" xfId="1" applyNumberFormat="1" applyFont="1" applyFill="1" applyBorder="1" applyAlignment="1">
      <alignment horizontal="left" vertical="center" wrapText="1"/>
    </xf>
    <xf numFmtId="14" fontId="4" fillId="2"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1" fontId="2" fillId="2" borderId="2" xfId="0" applyNumberFormat="1" applyFont="1" applyFill="1" applyBorder="1" applyAlignment="1">
      <alignment horizontal="left" vertical="center" wrapText="1"/>
    </xf>
    <xf numFmtId="43" fontId="4" fillId="2" borderId="2" xfId="1" applyFont="1" applyFill="1" applyBorder="1" applyAlignment="1">
      <alignment horizontal="left" vertical="center" wrapText="1"/>
    </xf>
    <xf numFmtId="14" fontId="4" fillId="2" borderId="2" xfId="3" applyNumberFormat="1" applyFont="1" applyFill="1" applyBorder="1" applyAlignment="1">
      <alignment horizontal="left" vertical="center" wrapText="1"/>
    </xf>
    <xf numFmtId="2" fontId="4" fillId="2" borderId="2" xfId="1" applyNumberFormat="1" applyFont="1" applyFill="1" applyBorder="1" applyAlignment="1">
      <alignment horizontal="left" vertical="center" wrapText="1"/>
    </xf>
    <xf numFmtId="171" fontId="4" fillId="2" borderId="2" xfId="1" applyNumberFormat="1" applyFont="1" applyFill="1" applyBorder="1" applyAlignment="1">
      <alignment horizontal="left" vertical="center" wrapText="1"/>
    </xf>
    <xf numFmtId="2" fontId="4" fillId="2" borderId="2" xfId="3" applyNumberFormat="1" applyFont="1" applyFill="1" applyBorder="1" applyAlignment="1">
      <alignment horizontal="left" vertical="center" wrapText="1"/>
    </xf>
    <xf numFmtId="170" fontId="4" fillId="2" borderId="2" xfId="1" applyNumberFormat="1" applyFont="1" applyFill="1" applyBorder="1" applyAlignment="1">
      <alignment horizontal="left" vertical="center" wrapText="1"/>
    </xf>
    <xf numFmtId="9" fontId="11" fillId="2" borderId="2" xfId="0" applyNumberFormat="1" applyFont="1" applyFill="1" applyBorder="1" applyAlignment="1">
      <alignment horizontal="left" vertical="center" wrapText="1"/>
    </xf>
    <xf numFmtId="0" fontId="0" fillId="0" borderId="0" xfId="0" applyAlignment="1">
      <alignment horizontal="left" wrapText="1"/>
    </xf>
    <xf numFmtId="0" fontId="9" fillId="0" borderId="1" xfId="0" applyFont="1" applyBorder="1" applyAlignment="1">
      <alignment horizontal="left" vertical="center"/>
    </xf>
    <xf numFmtId="14" fontId="9" fillId="0" borderId="1" xfId="0" applyNumberFormat="1" applyFont="1" applyBorder="1" applyAlignment="1">
      <alignment horizontal="left" vertical="center"/>
    </xf>
    <xf numFmtId="0" fontId="9" fillId="0" borderId="1" xfId="6" applyFont="1" applyBorder="1" applyAlignment="1" applyProtection="1">
      <alignment horizontal="left" vertical="center"/>
      <protection locked="0"/>
    </xf>
    <xf numFmtId="0" fontId="10" fillId="0" borderId="1" xfId="9" applyFont="1" applyFill="1" applyBorder="1" applyAlignment="1">
      <alignment horizontal="left" vertical="center"/>
    </xf>
    <xf numFmtId="164" fontId="9" fillId="0" borderId="1" xfId="1" applyNumberFormat="1" applyFont="1" applyFill="1" applyBorder="1" applyAlignment="1">
      <alignment horizontal="left" vertical="center"/>
    </xf>
    <xf numFmtId="0" fontId="6" fillId="0" borderId="1" xfId="0" applyFont="1" applyBorder="1" applyAlignment="1">
      <alignment horizontal="left" vertical="center"/>
    </xf>
    <xf numFmtId="1" fontId="9" fillId="0" borderId="1" xfId="0" applyNumberFormat="1" applyFont="1" applyBorder="1" applyAlignment="1">
      <alignment horizontal="left" vertical="center"/>
    </xf>
    <xf numFmtId="169" fontId="9" fillId="0" borderId="1" xfId="0" applyNumberFormat="1" applyFont="1" applyBorder="1" applyAlignment="1">
      <alignment horizontal="left" vertical="center"/>
    </xf>
    <xf numFmtId="43" fontId="9" fillId="0" borderId="1" xfId="1" applyFont="1" applyFill="1" applyBorder="1" applyAlignment="1">
      <alignment horizontal="left" vertical="center"/>
    </xf>
    <xf numFmtId="2" fontId="9" fillId="0" borderId="1" xfId="0" applyNumberFormat="1" applyFont="1" applyBorder="1" applyAlignment="1">
      <alignment horizontal="left" vertical="center"/>
    </xf>
    <xf numFmtId="171" fontId="9" fillId="0" borderId="1" xfId="1" applyNumberFormat="1" applyFont="1" applyFill="1" applyBorder="1" applyAlignment="1">
      <alignment horizontal="left" vertical="center"/>
    </xf>
    <xf numFmtId="170" fontId="9" fillId="0" borderId="1" xfId="1" applyNumberFormat="1" applyFont="1" applyFill="1" applyBorder="1" applyAlignment="1">
      <alignment horizontal="left" vertical="center"/>
    </xf>
    <xf numFmtId="166" fontId="1" fillId="0" borderId="1" xfId="2" applyFont="1" applyFill="1" applyBorder="1" applyAlignment="1">
      <alignment horizontal="left" vertical="center"/>
    </xf>
    <xf numFmtId="43" fontId="1" fillId="0" borderId="1" xfId="1" applyFont="1" applyFill="1" applyBorder="1" applyAlignment="1">
      <alignment horizontal="left" vertical="center"/>
    </xf>
    <xf numFmtId="9" fontId="9" fillId="0" borderId="1" xfId="10" applyFont="1" applyFill="1" applyBorder="1" applyAlignment="1">
      <alignment horizontal="left" vertical="center"/>
    </xf>
    <xf numFmtId="0" fontId="0" fillId="0" borderId="0" xfId="0" applyAlignment="1">
      <alignment horizontal="left"/>
    </xf>
    <xf numFmtId="0" fontId="9" fillId="0" borderId="1" xfId="8" applyFont="1" applyBorder="1" applyAlignment="1" applyProtection="1">
      <alignment horizontal="left" vertical="center"/>
      <protection locked="0"/>
    </xf>
    <xf numFmtId="3" fontId="9" fillId="0" borderId="1" xfId="0" applyNumberFormat="1" applyFont="1" applyBorder="1" applyAlignment="1">
      <alignment horizontal="left" vertical="center"/>
    </xf>
    <xf numFmtId="164" fontId="6" fillId="0" borderId="1" xfId="0" applyNumberFormat="1" applyFont="1" applyBorder="1" applyAlignment="1">
      <alignment horizontal="left" vertical="center"/>
    </xf>
    <xf numFmtId="3" fontId="6" fillId="0" borderId="1" xfId="0" applyNumberFormat="1" applyFont="1" applyBorder="1" applyAlignment="1">
      <alignment horizontal="left" vertical="center"/>
    </xf>
    <xf numFmtId="0" fontId="1" fillId="0" borderId="1" xfId="0" applyFont="1" applyBorder="1" applyAlignment="1">
      <alignment horizontal="left" vertical="center"/>
    </xf>
  </cellXfs>
  <cellStyles count="11">
    <cellStyle name="Hipervínculo" xfId="9" builtinId="8"/>
    <cellStyle name="Millares" xfId="1" builtinId="3"/>
    <cellStyle name="Millares 10" xfId="5"/>
    <cellStyle name="Moneda" xfId="2" builtinId="4"/>
    <cellStyle name="Moneda [0]" xfId="3" builtinId="7"/>
    <cellStyle name="Normal" xfId="0" builtinId="0"/>
    <cellStyle name="Normal 11" xfId="6"/>
    <cellStyle name="Normal 2" xfId="7"/>
    <cellStyle name="Normal 33" xfId="8"/>
    <cellStyle name="Normal 5 3" xfId="4"/>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ARCHIVOS\EJECUCION%20SANDRA%20MILENA\CUENTA%202025\EJECUCI&#211;N\COMBUSTIBL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1-011-2022"/>
      <sheetName val="011-010-2023 GAS"/>
      <sheetName val="011-001-2025"/>
    </sheetNames>
    <sheetDataSet>
      <sheetData sheetId="0"/>
      <sheetData sheetId="1"/>
      <sheetData sheetId="2">
        <row r="137">
          <cell r="L137">
            <v>54420000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718731&amp;isFromPublicArea=True&amp;isModal=False" TargetMode="External"/><Relationship Id="rId13" Type="http://schemas.openxmlformats.org/officeDocument/2006/relationships/hyperlink" Target="https://community.secop.gov.co/Public/Tendering/OpportunityDetail/Index?noticeUID=CO1.NTC.7994211&amp;isFromPublicArea=True&amp;isModal=False" TargetMode="External"/><Relationship Id="rId18" Type="http://schemas.openxmlformats.org/officeDocument/2006/relationships/hyperlink" Target="https://community.secop.gov.co/Public/Tendering/OpportunityDetail/Index?noticeUID=CO1.NTC.8208138&amp;isFromPublicArea=True&amp;isModal=False" TargetMode="External"/><Relationship Id="rId26" Type="http://schemas.openxmlformats.org/officeDocument/2006/relationships/hyperlink" Target="https://community.secop.gov.co/Public/Tendering/OpportunityDetail/Index?noticeUID=CO1.NTC.7867611&amp;isFromPublicArea=True&amp;isModal=False" TargetMode="External"/><Relationship Id="rId3" Type="http://schemas.openxmlformats.org/officeDocument/2006/relationships/hyperlink" Target="https://community.secop.gov.co/Public/Tendering/OpportunityDetail/Index?noticeUID=CO1.NTC.7727615&amp;isFromPublicArea=True&amp;isModal=False" TargetMode="External"/><Relationship Id="rId21" Type="http://schemas.openxmlformats.org/officeDocument/2006/relationships/hyperlink" Target="https://community.secop.gov.co/Public/Tendering/OpportunityDetail/Index?noticeUID=CO1.NTC.8232179&amp;isFromPublicArea=True&amp;isModal=False" TargetMode="External"/><Relationship Id="rId7" Type="http://schemas.openxmlformats.org/officeDocument/2006/relationships/hyperlink" Target="https://community.secop.gov.co/Public/Tendering/OpportunityDetail/Index?noticeUID=CO1.NTC.7736684&amp;isFromPublicArea=True&amp;isModal=False" TargetMode="External"/><Relationship Id="rId12" Type="http://schemas.openxmlformats.org/officeDocument/2006/relationships/hyperlink" Target="https://community.secop.gov.co/Public/Tendering/OpportunityDetail/Index?noticeUID=CO1.NTC.7925548&amp;isFromPublicArea=True&amp;isModal=False" TargetMode="External"/><Relationship Id="rId17" Type="http://schemas.openxmlformats.org/officeDocument/2006/relationships/hyperlink" Target="https://community.secop.gov.co/Public/Tendering/OpportunityDetail/Index?noticeUID=CO1.NTC.8099269&amp;isFromPublicArea=True&amp;isModal=False" TargetMode="External"/><Relationship Id="rId25" Type="http://schemas.openxmlformats.org/officeDocument/2006/relationships/hyperlink" Target="https://community.secop.gov.co/Public/Tendering/OpportunityDetail/Index?noticeUID=CO1.NTC.7893181&amp;isFromPublicArea=True&amp;isModal=False" TargetMode="External"/><Relationship Id="rId3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7585345&amp;isFromPublicArea=True&amp;isModal=False" TargetMode="External"/><Relationship Id="rId16" Type="http://schemas.openxmlformats.org/officeDocument/2006/relationships/hyperlink" Target="https://community.secop.gov.co/Public/Tendering/OpportunityDetail/Index?noticeUID=CO1.NTC.8085432&amp;isFromPublicArea=True&amp;isModal=False" TargetMode="External"/><Relationship Id="rId20" Type="http://schemas.openxmlformats.org/officeDocument/2006/relationships/hyperlink" Target="https://community.secop.gov.co/Public/Tendering/OpportunityDetail/Index?noticeUID=CO1.NTC.8187515&amp;isFromPublicArea=True&amp;isModal=False" TargetMode="External"/><Relationship Id="rId29" Type="http://schemas.openxmlformats.org/officeDocument/2006/relationships/hyperlink" Target="https://community.secop.gov.co/Public/Tendering/OpportunityDetail/Index?noticeUID=CO1.NTC.7882632&amp;isFromPublicArea=True&amp;isModal=False" TargetMode="External"/><Relationship Id="rId1" Type="http://schemas.openxmlformats.org/officeDocument/2006/relationships/hyperlink" Target="https://community.secop.gov.co/Public/Tendering/OpportunityDetail/Index?noticeUID=CO1.NTC.7440694&amp;isFromPublicArea=True&amp;isModal=False" TargetMode="External"/><Relationship Id="rId6" Type="http://schemas.openxmlformats.org/officeDocument/2006/relationships/hyperlink" Target="https://community.secop.gov.co/Public/Tendering/ContractNoticePhases/View?PPI=CO1.PPI.37620260&amp;isFromPublicArea=True&amp;isModal=False" TargetMode="External"/><Relationship Id="rId11" Type="http://schemas.openxmlformats.org/officeDocument/2006/relationships/hyperlink" Target="https://community.secop.gov.co/Public/Tendering/OpportunityDetail/Index?noticeUID=CO1.NTC.7993228&amp;isFromPublicArea=True&amp;isModal=False" TargetMode="External"/><Relationship Id="rId24" Type="http://schemas.openxmlformats.org/officeDocument/2006/relationships/hyperlink" Target="https://community.secop.gov.co/Public/Tendering/OpportunityDetail/Index?noticeUID=CO1.NTC.7882289&amp;isFromPublicArea=True&amp;isModal=False" TargetMode="External"/><Relationship Id="rId32" Type="http://schemas.openxmlformats.org/officeDocument/2006/relationships/hyperlink" Target="https://community.secop.gov.co/Public/Tendering/OpportunityDetail/Index?noticeUID=CO1.NTC.7758045&amp;isFromPublicArea=True&amp;isModal=False" TargetMode="External"/><Relationship Id="rId5" Type="http://schemas.openxmlformats.org/officeDocument/2006/relationships/hyperlink" Target="https://community.secop.gov.co/Public/Tendering/OpportunityDetail/Index?noticeUID=CO1.NTC.7693552&amp;isFromPublicArea=True&amp;isModal=False" TargetMode="External"/><Relationship Id="rId15" Type="http://schemas.openxmlformats.org/officeDocument/2006/relationships/hyperlink" Target="https://community.secop.gov.co/Public/Tendering/OpportunityDetail/Index?noticeUID=CO1.NTC.8007248&amp;isFromPublicArea=True&amp;isModal=False" TargetMode="External"/><Relationship Id="rId23" Type="http://schemas.openxmlformats.org/officeDocument/2006/relationships/hyperlink" Target="https://community.secop.gov.co/Public/Tendering/OpportunityDetail/Index?noticeUID=CO1.NTC.7882478&amp;isFromPublicArea=True&amp;isModal=False" TargetMode="External"/><Relationship Id="rId28" Type="http://schemas.openxmlformats.org/officeDocument/2006/relationships/hyperlink" Target="https://community.secop.gov.co/Public/Tendering/OpportunityDetail/Index?noticeUID=CO1.NTC.7882592&amp;isFromPublicArea=True&amp;isModal=False" TargetMode="External"/><Relationship Id="rId10" Type="http://schemas.openxmlformats.org/officeDocument/2006/relationships/hyperlink" Target="https://community.secop.gov.co/Public/Tendering/OpportunityDetail/Index?noticeUID=CO1.NTC.7777490&amp;isFromPublicArea=True&amp;isModal=False" TargetMode="External"/><Relationship Id="rId19" Type="http://schemas.openxmlformats.org/officeDocument/2006/relationships/hyperlink" Target="https://community.secop.gov.co/Public/Tendering/OpportunityDetail/Index?noticeUID=CO1.NTC.8221436&amp;isFromPublicArea=True&amp;isModal=False" TargetMode="External"/><Relationship Id="rId31" Type="http://schemas.openxmlformats.org/officeDocument/2006/relationships/hyperlink" Target="https://community.secop.gov.co/Public/Tendering/OpportunityDetail/Index?noticeUID=CO1.NTC.7840420&amp;isFromPublicArea=True&amp;isModal=False" TargetMode="External"/><Relationship Id="rId4" Type="http://schemas.openxmlformats.org/officeDocument/2006/relationships/hyperlink" Target="https://community.secop.gov.co/Public/Tendering/OpportunityDetail/Index?noticeUID=CO1.NTC.7728116&amp;isFromPublicArea=True&amp;isModal=False" TargetMode="External"/><Relationship Id="rId9" Type="http://schemas.openxmlformats.org/officeDocument/2006/relationships/hyperlink" Target="https://community.secop.gov.co/Public/Tendering/OpportunityDetail/Index?noticeUID=CO1.NTC.7728227&amp;isFromPublicArea=True&amp;isModal=False" TargetMode="External"/><Relationship Id="rId14" Type="http://schemas.openxmlformats.org/officeDocument/2006/relationships/hyperlink" Target="https://community.secop.gov.co/Public/Tendering/OpportunityDetail/Index?noticeUID=CO1.NTC.7995144&amp;isFromPublicArea=True&amp;isModal=False" TargetMode="External"/><Relationship Id="rId22" Type="http://schemas.openxmlformats.org/officeDocument/2006/relationships/hyperlink" Target="https://community.secop.gov.co/Public/Tendering/OpportunityDetail/Index?noticeUID=CO1.NTC.8280184&amp;isFromPublicArea=True&amp;isModal=False" TargetMode="External"/><Relationship Id="rId27" Type="http://schemas.openxmlformats.org/officeDocument/2006/relationships/hyperlink" Target="https://community.secop.gov.co/Public/Tendering/OpportunityDetail/Index?noticeUID=CO1.NTC.7850369&amp;isFromPublicArea=True&amp;isModal=False" TargetMode="External"/><Relationship Id="rId30" Type="http://schemas.openxmlformats.org/officeDocument/2006/relationships/hyperlink" Target="https://community.secop.gov.co/Public/Tendering/OpportunityDetail/Index?noticeUID=CO1.NTC.788209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3"/>
  <sheetViews>
    <sheetView tabSelected="1" zoomScaleNormal="100" workbookViewId="0">
      <selection activeCell="E8" sqref="E8"/>
    </sheetView>
  </sheetViews>
  <sheetFormatPr baseColWidth="10" defaultColWidth="13.85546875" defaultRowHeight="20.100000000000001" customHeight="1" x14ac:dyDescent="0.25"/>
  <cols>
    <col min="1" max="1" width="16.28515625" style="34" customWidth="1"/>
    <col min="2" max="11" width="13.85546875" style="34"/>
    <col min="12" max="12" width="18.42578125" style="34" customWidth="1"/>
    <col min="13" max="22" width="13.85546875" style="34"/>
    <col min="23" max="23" width="16.85546875" style="34" customWidth="1"/>
    <col min="24" max="35" width="13.85546875" style="34"/>
    <col min="36" max="36" width="14.42578125" style="34" bestFit="1" customWidth="1"/>
    <col min="37" max="41" width="13.85546875" style="34"/>
    <col min="42" max="42" width="16.28515625" style="34" bestFit="1" customWidth="1"/>
    <col min="43" max="43" width="16.7109375" style="34" bestFit="1" customWidth="1"/>
    <col min="44" max="44" width="16.85546875" style="34" bestFit="1" customWidth="1"/>
    <col min="45" max="16384" width="13.85546875" style="34"/>
  </cols>
  <sheetData>
    <row r="1" spans="1:53" s="18" customFormat="1" ht="63.75" customHeight="1" x14ac:dyDescent="0.25">
      <c r="A1" s="2" t="s">
        <v>0</v>
      </c>
      <c r="B1" s="3" t="s">
        <v>1</v>
      </c>
      <c r="C1" s="3" t="s">
        <v>2</v>
      </c>
      <c r="D1" s="1" t="s">
        <v>3</v>
      </c>
      <c r="E1" s="4" t="s">
        <v>4</v>
      </c>
      <c r="F1" s="5" t="s">
        <v>5</v>
      </c>
      <c r="G1" s="1" t="s">
        <v>6</v>
      </c>
      <c r="H1" s="1" t="s">
        <v>7</v>
      </c>
      <c r="I1" s="3" t="s">
        <v>8</v>
      </c>
      <c r="J1" s="1" t="s">
        <v>9</v>
      </c>
      <c r="K1" s="6" t="s">
        <v>10</v>
      </c>
      <c r="L1" s="7" t="s">
        <v>11</v>
      </c>
      <c r="M1" s="6" t="s">
        <v>12</v>
      </c>
      <c r="N1" s="6" t="s">
        <v>13</v>
      </c>
      <c r="O1" s="8" t="s">
        <v>14</v>
      </c>
      <c r="P1" s="1" t="s">
        <v>15</v>
      </c>
      <c r="Q1" s="1" t="s">
        <v>16</v>
      </c>
      <c r="R1" s="1" t="s">
        <v>17</v>
      </c>
      <c r="S1" s="8" t="s">
        <v>18</v>
      </c>
      <c r="T1" s="5" t="s">
        <v>19</v>
      </c>
      <c r="U1" s="9" t="s">
        <v>20</v>
      </c>
      <c r="V1" s="6" t="s">
        <v>21</v>
      </c>
      <c r="W1" s="1" t="s">
        <v>22</v>
      </c>
      <c r="X1" s="1" t="s">
        <v>23</v>
      </c>
      <c r="Y1" s="8" t="s">
        <v>24</v>
      </c>
      <c r="Z1" s="1" t="s">
        <v>25</v>
      </c>
      <c r="AA1" s="6" t="s">
        <v>26</v>
      </c>
      <c r="AB1" s="1" t="s">
        <v>27</v>
      </c>
      <c r="AC1" s="1" t="s">
        <v>28</v>
      </c>
      <c r="AD1" s="10" t="s">
        <v>29</v>
      </c>
      <c r="AE1" s="1" t="s">
        <v>30</v>
      </c>
      <c r="AF1" s="8" t="s">
        <v>31</v>
      </c>
      <c r="AG1" s="6" t="s">
        <v>32</v>
      </c>
      <c r="AH1" s="1" t="s">
        <v>33</v>
      </c>
      <c r="AI1" s="6" t="s">
        <v>34</v>
      </c>
      <c r="AJ1" s="11" t="s">
        <v>35</v>
      </c>
      <c r="AK1" s="12" t="s">
        <v>36</v>
      </c>
      <c r="AL1" s="13" t="s">
        <v>37</v>
      </c>
      <c r="AM1" s="12" t="s">
        <v>38</v>
      </c>
      <c r="AN1" s="14" t="s">
        <v>39</v>
      </c>
      <c r="AO1" s="15" t="s">
        <v>40</v>
      </c>
      <c r="AP1" s="16" t="s">
        <v>41</v>
      </c>
      <c r="AQ1" s="1" t="s">
        <v>42</v>
      </c>
      <c r="AR1" s="1" t="s">
        <v>43</v>
      </c>
      <c r="AS1" s="1" t="s">
        <v>44</v>
      </c>
      <c r="AT1" s="8" t="s">
        <v>45</v>
      </c>
      <c r="AU1" s="8" t="s">
        <v>46</v>
      </c>
      <c r="AV1" s="6" t="s">
        <v>47</v>
      </c>
      <c r="AW1" s="8" t="s">
        <v>48</v>
      </c>
      <c r="AX1" s="17" t="s">
        <v>49</v>
      </c>
      <c r="AY1" s="17" t="s">
        <v>50</v>
      </c>
      <c r="AZ1" s="17" t="s">
        <v>51</v>
      </c>
      <c r="BA1" s="17" t="s">
        <v>52</v>
      </c>
    </row>
    <row r="2" spans="1:53" ht="20.100000000000001" customHeight="1" x14ac:dyDescent="0.25">
      <c r="A2" s="19" t="s">
        <v>53</v>
      </c>
      <c r="B2" s="20">
        <v>45692</v>
      </c>
      <c r="C2" s="21" t="s">
        <v>54</v>
      </c>
      <c r="D2" s="21" t="s">
        <v>55</v>
      </c>
      <c r="E2" s="20" t="s">
        <v>92</v>
      </c>
      <c r="F2" s="19" t="s">
        <v>94</v>
      </c>
      <c r="G2" s="19" t="s">
        <v>126</v>
      </c>
      <c r="H2" s="19" t="s">
        <v>53</v>
      </c>
      <c r="I2" s="22" t="s">
        <v>130</v>
      </c>
      <c r="J2" s="19" t="s">
        <v>159</v>
      </c>
      <c r="K2" s="19">
        <v>83101600</v>
      </c>
      <c r="L2" s="23">
        <v>55000000</v>
      </c>
      <c r="M2" s="19">
        <v>2325</v>
      </c>
      <c r="N2" s="19">
        <v>7925</v>
      </c>
      <c r="O2" s="20">
        <v>45693</v>
      </c>
      <c r="P2" s="19" t="s">
        <v>164</v>
      </c>
      <c r="Q2" s="19" t="s">
        <v>167</v>
      </c>
      <c r="R2" s="19" t="s">
        <v>166</v>
      </c>
      <c r="S2" s="20">
        <v>45869</v>
      </c>
      <c r="T2" s="19" t="s">
        <v>285</v>
      </c>
      <c r="U2" s="19" t="s">
        <v>275</v>
      </c>
      <c r="V2" s="24" t="s">
        <v>286</v>
      </c>
      <c r="W2" s="24" t="s">
        <v>252</v>
      </c>
      <c r="X2" s="19" t="s">
        <v>312</v>
      </c>
      <c r="Y2" s="20">
        <v>45700</v>
      </c>
      <c r="Z2" s="19" t="s">
        <v>173</v>
      </c>
      <c r="AA2" s="19" t="s">
        <v>179</v>
      </c>
      <c r="AB2" s="19" t="s">
        <v>281</v>
      </c>
      <c r="AC2" s="19" t="s">
        <v>230</v>
      </c>
      <c r="AD2" s="19" t="s">
        <v>237</v>
      </c>
      <c r="AE2" s="19" t="s">
        <v>210</v>
      </c>
      <c r="AF2" s="20" t="s">
        <v>231</v>
      </c>
      <c r="AG2" s="25">
        <f t="shared" ref="AG2" si="0">+AU2-AT2</f>
        <v>106</v>
      </c>
      <c r="AH2" s="26">
        <v>0</v>
      </c>
      <c r="AI2" s="26">
        <v>0</v>
      </c>
      <c r="AJ2" s="27">
        <v>0</v>
      </c>
      <c r="AK2" s="19"/>
      <c r="AL2" s="28">
        <v>0</v>
      </c>
      <c r="AM2" s="19" t="s">
        <v>162</v>
      </c>
      <c r="AN2" s="29">
        <v>0</v>
      </c>
      <c r="AO2" s="29">
        <v>0</v>
      </c>
      <c r="AP2" s="30">
        <f>+L2+AJ2+AL2-AO2</f>
        <v>55000000</v>
      </c>
      <c r="AQ2" s="31">
        <f>+'[1]011-001-2025'!$L$137</f>
        <v>54420000</v>
      </c>
      <c r="AR2" s="32">
        <v>580000</v>
      </c>
      <c r="AS2" s="19" t="s">
        <v>249</v>
      </c>
      <c r="AT2" s="20">
        <v>45702</v>
      </c>
      <c r="AU2" s="20">
        <v>45808</v>
      </c>
      <c r="AV2" s="25">
        <v>100</v>
      </c>
      <c r="AW2" s="20"/>
      <c r="AX2" s="33">
        <f>AV2/AG2</f>
        <v>0.94339622641509435</v>
      </c>
      <c r="AY2" s="33">
        <f>AV2/AG2</f>
        <v>0.94339622641509435</v>
      </c>
      <c r="AZ2" s="33">
        <f>+AQ2/AP2</f>
        <v>0.98945454545454548</v>
      </c>
      <c r="BA2" s="33">
        <f>+AQ2/AP2</f>
        <v>0.98945454545454548</v>
      </c>
    </row>
    <row r="3" spans="1:53" ht="20.100000000000001" customHeight="1" x14ac:dyDescent="0.25">
      <c r="A3" s="19" t="s">
        <v>56</v>
      </c>
      <c r="B3" s="20">
        <v>45708</v>
      </c>
      <c r="C3" s="35" t="s">
        <v>54</v>
      </c>
      <c r="D3" s="35" t="s">
        <v>55</v>
      </c>
      <c r="E3" s="20" t="s">
        <v>93</v>
      </c>
      <c r="F3" s="19" t="s">
        <v>95</v>
      </c>
      <c r="G3" s="19" t="s">
        <v>126</v>
      </c>
      <c r="H3" s="19" t="s">
        <v>56</v>
      </c>
      <c r="I3" s="22" t="s">
        <v>131</v>
      </c>
      <c r="J3" s="19" t="s">
        <v>159</v>
      </c>
      <c r="K3" s="19">
        <v>78111802</v>
      </c>
      <c r="L3" s="23">
        <v>5000000</v>
      </c>
      <c r="M3" s="19">
        <v>2225</v>
      </c>
      <c r="N3" s="19">
        <v>12625</v>
      </c>
      <c r="O3" s="20">
        <v>45712</v>
      </c>
      <c r="P3" s="19" t="s">
        <v>165</v>
      </c>
      <c r="Q3" s="19" t="s">
        <v>162</v>
      </c>
      <c r="R3" s="19" t="s">
        <v>165</v>
      </c>
      <c r="S3" s="19" t="s">
        <v>165</v>
      </c>
      <c r="T3" s="19" t="s">
        <v>285</v>
      </c>
      <c r="U3" s="19" t="s">
        <v>275</v>
      </c>
      <c r="V3" s="24" t="s">
        <v>287</v>
      </c>
      <c r="W3" s="24" t="s">
        <v>253</v>
      </c>
      <c r="X3" s="19" t="s">
        <v>312</v>
      </c>
      <c r="Y3" s="20">
        <v>45720</v>
      </c>
      <c r="Z3" s="19" t="s">
        <v>173</v>
      </c>
      <c r="AA3" s="19" t="s">
        <v>180</v>
      </c>
      <c r="AB3" s="19" t="s">
        <v>281</v>
      </c>
      <c r="AC3" s="19" t="s">
        <v>230</v>
      </c>
      <c r="AD3" s="36">
        <v>1098671489</v>
      </c>
      <c r="AE3" s="19" t="s">
        <v>211</v>
      </c>
      <c r="AF3" s="20">
        <v>45775</v>
      </c>
      <c r="AG3" s="25">
        <f>+AU3-AT3</f>
        <v>294</v>
      </c>
      <c r="AH3" s="26">
        <v>0</v>
      </c>
      <c r="AI3" s="26">
        <v>0</v>
      </c>
      <c r="AJ3" s="27">
        <v>0</v>
      </c>
      <c r="AK3" s="19"/>
      <c r="AL3" s="28">
        <v>0</v>
      </c>
      <c r="AM3" s="19" t="s">
        <v>162</v>
      </c>
      <c r="AN3" s="29">
        <v>0</v>
      </c>
      <c r="AO3" s="29">
        <v>0</v>
      </c>
      <c r="AP3" s="30">
        <f>+L3+AJ3+AL3-AO3</f>
        <v>5000000</v>
      </c>
      <c r="AQ3" s="31">
        <f t="shared" ref="AQ3:AQ30" si="1">+AP3-AR3</f>
        <v>3079000</v>
      </c>
      <c r="AR3" s="32">
        <v>1921000</v>
      </c>
      <c r="AS3" s="19" t="s">
        <v>250</v>
      </c>
      <c r="AT3" s="20">
        <v>45721</v>
      </c>
      <c r="AU3" s="20">
        <v>46015</v>
      </c>
      <c r="AV3" s="25">
        <v>117</v>
      </c>
      <c r="AW3" s="20"/>
      <c r="AX3" s="33">
        <f>AV3/AG3</f>
        <v>0.39795918367346939</v>
      </c>
      <c r="AY3" s="33">
        <f>AV3/AG3</f>
        <v>0.39795918367346939</v>
      </c>
      <c r="AZ3" s="33">
        <f t="shared" ref="AZ3:AZ33" si="2">+AQ3/AP3</f>
        <v>0.61580000000000001</v>
      </c>
      <c r="BA3" s="33">
        <f t="shared" ref="BA3:BA33" si="3">+AQ3/AP3</f>
        <v>0.61580000000000001</v>
      </c>
    </row>
    <row r="4" spans="1:53" ht="20.100000000000001" customHeight="1" x14ac:dyDescent="0.25">
      <c r="A4" s="19" t="s">
        <v>60</v>
      </c>
      <c r="B4" s="20">
        <v>45722</v>
      </c>
      <c r="C4" s="21" t="s">
        <v>54</v>
      </c>
      <c r="D4" s="21" t="s">
        <v>55</v>
      </c>
      <c r="E4" s="20" t="s">
        <v>93</v>
      </c>
      <c r="F4" s="19" t="s">
        <v>96</v>
      </c>
      <c r="G4" s="19" t="s">
        <v>126</v>
      </c>
      <c r="H4" s="19" t="s">
        <v>57</v>
      </c>
      <c r="I4" s="22" t="s">
        <v>132</v>
      </c>
      <c r="J4" s="19" t="s">
        <v>159</v>
      </c>
      <c r="K4" s="19">
        <v>14111500</v>
      </c>
      <c r="L4" s="23">
        <v>8543001</v>
      </c>
      <c r="M4" s="19">
        <v>4425</v>
      </c>
      <c r="N4" s="19">
        <v>15925</v>
      </c>
      <c r="O4" s="20">
        <v>45723</v>
      </c>
      <c r="P4" s="19" t="s">
        <v>165</v>
      </c>
      <c r="Q4" s="19" t="s">
        <v>162</v>
      </c>
      <c r="R4" s="19" t="s">
        <v>165</v>
      </c>
      <c r="S4" s="19" t="s">
        <v>165</v>
      </c>
      <c r="T4" s="19" t="s">
        <v>285</v>
      </c>
      <c r="U4" s="19" t="s">
        <v>275</v>
      </c>
      <c r="V4" s="24" t="s">
        <v>288</v>
      </c>
      <c r="W4" s="24" t="s">
        <v>254</v>
      </c>
      <c r="X4" s="19" t="s">
        <v>312</v>
      </c>
      <c r="Y4" s="20">
        <v>45727</v>
      </c>
      <c r="Z4" s="19" t="s">
        <v>174</v>
      </c>
      <c r="AA4" s="19" t="s">
        <v>181</v>
      </c>
      <c r="AB4" s="19" t="s">
        <v>281</v>
      </c>
      <c r="AC4" s="19" t="s">
        <v>230</v>
      </c>
      <c r="AD4" s="36">
        <v>1102360126</v>
      </c>
      <c r="AE4" s="19" t="s">
        <v>212</v>
      </c>
      <c r="AF4" s="20">
        <v>45775</v>
      </c>
      <c r="AG4" s="25">
        <f t="shared" ref="AG4:AG33" si="4">+AU4-AT4</f>
        <v>264</v>
      </c>
      <c r="AH4" s="26">
        <v>0</v>
      </c>
      <c r="AI4" s="26">
        <v>0</v>
      </c>
      <c r="AJ4" s="27">
        <v>0</v>
      </c>
      <c r="AK4" s="19"/>
      <c r="AL4" s="28">
        <v>0</v>
      </c>
      <c r="AM4" s="19" t="s">
        <v>162</v>
      </c>
      <c r="AN4" s="29">
        <v>0</v>
      </c>
      <c r="AO4" s="29">
        <v>0</v>
      </c>
      <c r="AP4" s="30">
        <f>+L4+AJ4+AL4-AO4</f>
        <v>8543001</v>
      </c>
      <c r="AQ4" s="31">
        <f t="shared" si="1"/>
        <v>3686164</v>
      </c>
      <c r="AR4" s="32">
        <v>4856837</v>
      </c>
      <c r="AS4" s="19" t="s">
        <v>250</v>
      </c>
      <c r="AT4" s="20">
        <v>45727</v>
      </c>
      <c r="AU4" s="20">
        <v>45991</v>
      </c>
      <c r="AV4" s="25">
        <v>111</v>
      </c>
      <c r="AW4" s="20"/>
      <c r="AX4" s="33">
        <f>AV4/AG4</f>
        <v>0.42045454545454547</v>
      </c>
      <c r="AY4" s="33">
        <f>AV4/AG4</f>
        <v>0.42045454545454547</v>
      </c>
      <c r="AZ4" s="33">
        <f t="shared" si="2"/>
        <v>0.43148350327946816</v>
      </c>
      <c r="BA4" s="33">
        <f t="shared" si="3"/>
        <v>0.43148350327946816</v>
      </c>
    </row>
    <row r="5" spans="1:53" ht="20.100000000000001" customHeight="1" x14ac:dyDescent="0.25">
      <c r="A5" s="19" t="s">
        <v>59</v>
      </c>
      <c r="B5" s="20">
        <v>45729</v>
      </c>
      <c r="C5" s="35" t="s">
        <v>54</v>
      </c>
      <c r="D5" s="35" t="s">
        <v>55</v>
      </c>
      <c r="E5" s="20" t="s">
        <v>92</v>
      </c>
      <c r="F5" s="19" t="s">
        <v>97</v>
      </c>
      <c r="G5" s="19" t="s">
        <v>126</v>
      </c>
      <c r="H5" s="19" t="s">
        <v>58</v>
      </c>
      <c r="I5" s="22" t="s">
        <v>133</v>
      </c>
      <c r="J5" s="19" t="s">
        <v>159</v>
      </c>
      <c r="K5" s="19">
        <v>50221001</v>
      </c>
      <c r="L5" s="23">
        <v>92521032</v>
      </c>
      <c r="M5" s="19">
        <v>5325</v>
      </c>
      <c r="N5" s="19">
        <v>17525</v>
      </c>
      <c r="O5" s="20">
        <v>45729</v>
      </c>
      <c r="P5" s="19" t="s">
        <v>164</v>
      </c>
      <c r="Q5" s="19" t="s">
        <v>167</v>
      </c>
      <c r="R5" s="19" t="s">
        <v>166</v>
      </c>
      <c r="S5" s="20">
        <v>45869</v>
      </c>
      <c r="T5" s="19" t="s">
        <v>285</v>
      </c>
      <c r="U5" s="19" t="s">
        <v>275</v>
      </c>
      <c r="V5" s="24" t="s">
        <v>289</v>
      </c>
      <c r="W5" s="24" t="s">
        <v>255</v>
      </c>
      <c r="X5" s="19" t="s">
        <v>312</v>
      </c>
      <c r="Y5" s="20">
        <v>45747</v>
      </c>
      <c r="Z5" s="19" t="s">
        <v>173</v>
      </c>
      <c r="AA5" s="19" t="s">
        <v>182</v>
      </c>
      <c r="AB5" s="19" t="s">
        <v>281</v>
      </c>
      <c r="AC5" s="19" t="s">
        <v>230</v>
      </c>
      <c r="AD5" s="19" t="s">
        <v>238</v>
      </c>
      <c r="AE5" s="19" t="s">
        <v>213</v>
      </c>
      <c r="AF5" s="20">
        <v>45729</v>
      </c>
      <c r="AG5" s="25">
        <f t="shared" si="4"/>
        <v>48</v>
      </c>
      <c r="AH5" s="26">
        <v>0</v>
      </c>
      <c r="AI5" s="26">
        <v>0</v>
      </c>
      <c r="AJ5" s="27">
        <v>46260295</v>
      </c>
      <c r="AK5" s="20">
        <v>45747</v>
      </c>
      <c r="AL5" s="28">
        <v>0</v>
      </c>
      <c r="AM5" s="19" t="s">
        <v>162</v>
      </c>
      <c r="AN5" s="29">
        <v>46260295</v>
      </c>
      <c r="AO5" s="29">
        <v>0</v>
      </c>
      <c r="AP5" s="30">
        <f>+L5+AJ5+AL5-AO5</f>
        <v>138781327</v>
      </c>
      <c r="AQ5" s="31">
        <f t="shared" si="1"/>
        <v>138781327</v>
      </c>
      <c r="AR5" s="32">
        <v>0</v>
      </c>
      <c r="AS5" s="19" t="s">
        <v>251</v>
      </c>
      <c r="AT5" s="20">
        <v>45729</v>
      </c>
      <c r="AU5" s="20">
        <v>45777</v>
      </c>
      <c r="AV5" s="25">
        <v>109</v>
      </c>
      <c r="AW5" s="20"/>
      <c r="AX5" s="33">
        <f>AV5/AG5</f>
        <v>2.2708333333333335</v>
      </c>
      <c r="AY5" s="33">
        <f>AV5/AG5</f>
        <v>2.2708333333333335</v>
      </c>
      <c r="AZ5" s="33">
        <f t="shared" si="2"/>
        <v>1</v>
      </c>
      <c r="BA5" s="33">
        <f t="shared" si="3"/>
        <v>1</v>
      </c>
    </row>
    <row r="6" spans="1:53" ht="20.100000000000001" customHeight="1" x14ac:dyDescent="0.25">
      <c r="A6" s="19" t="s">
        <v>62</v>
      </c>
      <c r="B6" s="20">
        <v>45729</v>
      </c>
      <c r="C6" s="21" t="s">
        <v>54</v>
      </c>
      <c r="D6" s="21" t="s">
        <v>55</v>
      </c>
      <c r="E6" s="20" t="s">
        <v>92</v>
      </c>
      <c r="F6" s="19" t="s">
        <v>98</v>
      </c>
      <c r="G6" s="19" t="s">
        <v>127</v>
      </c>
      <c r="H6" s="19" t="s">
        <v>59</v>
      </c>
      <c r="I6" s="22" t="s">
        <v>134</v>
      </c>
      <c r="J6" s="19" t="s">
        <v>159</v>
      </c>
      <c r="K6" s="19">
        <v>50111516</v>
      </c>
      <c r="L6" s="23">
        <v>500000000</v>
      </c>
      <c r="M6" s="19">
        <v>2725</v>
      </c>
      <c r="N6" s="19">
        <v>17625</v>
      </c>
      <c r="O6" s="20">
        <v>45729</v>
      </c>
      <c r="P6" s="19" t="s">
        <v>164</v>
      </c>
      <c r="Q6" s="19" t="s">
        <v>167</v>
      </c>
      <c r="R6" s="19" t="s">
        <v>166</v>
      </c>
      <c r="S6" s="20">
        <v>45869</v>
      </c>
      <c r="T6" s="19" t="s">
        <v>285</v>
      </c>
      <c r="U6" s="19" t="s">
        <v>275</v>
      </c>
      <c r="V6" s="24" t="s">
        <v>290</v>
      </c>
      <c r="W6" s="24" t="s">
        <v>256</v>
      </c>
      <c r="X6" s="19" t="s">
        <v>312</v>
      </c>
      <c r="Y6" s="20">
        <v>45729</v>
      </c>
      <c r="Z6" s="19" t="s">
        <v>173</v>
      </c>
      <c r="AA6" s="19" t="s">
        <v>183</v>
      </c>
      <c r="AB6" s="19" t="s">
        <v>281</v>
      </c>
      <c r="AC6" s="19" t="s">
        <v>230</v>
      </c>
      <c r="AD6" s="19" t="s">
        <v>239</v>
      </c>
      <c r="AE6" s="19" t="s">
        <v>214</v>
      </c>
      <c r="AF6" s="20">
        <v>45729</v>
      </c>
      <c r="AG6" s="25">
        <f t="shared" si="4"/>
        <v>109</v>
      </c>
      <c r="AH6" s="26">
        <v>0</v>
      </c>
      <c r="AI6" s="26">
        <v>0</v>
      </c>
      <c r="AJ6" s="27">
        <v>250000000</v>
      </c>
      <c r="AK6" s="20">
        <v>45833</v>
      </c>
      <c r="AL6" s="28">
        <v>0</v>
      </c>
      <c r="AM6" s="19" t="s">
        <v>162</v>
      </c>
      <c r="AN6" s="29">
        <v>250000000</v>
      </c>
      <c r="AO6" s="29">
        <v>0</v>
      </c>
      <c r="AP6" s="30">
        <f>+L6+AJ6+AL6-AO6</f>
        <v>750000000</v>
      </c>
      <c r="AQ6" s="31">
        <f t="shared" si="1"/>
        <v>509853160</v>
      </c>
      <c r="AR6" s="32">
        <v>240146840</v>
      </c>
      <c r="AS6" s="20" t="s">
        <v>250</v>
      </c>
      <c r="AT6" s="20">
        <v>45729</v>
      </c>
      <c r="AU6" s="20">
        <v>45838</v>
      </c>
      <c r="AV6" s="25">
        <v>109</v>
      </c>
      <c r="AW6" s="20"/>
      <c r="AX6" s="33">
        <f>AV6/AG6</f>
        <v>1</v>
      </c>
      <c r="AY6" s="33">
        <f>AV6/AG6</f>
        <v>1</v>
      </c>
      <c r="AZ6" s="33">
        <f t="shared" si="2"/>
        <v>0.6798042133333333</v>
      </c>
      <c r="BA6" s="33">
        <f t="shared" si="3"/>
        <v>0.6798042133333333</v>
      </c>
    </row>
    <row r="7" spans="1:53" ht="20.100000000000001" customHeight="1" x14ac:dyDescent="0.25">
      <c r="A7" s="19" t="s">
        <v>63</v>
      </c>
      <c r="B7" s="20">
        <v>45729</v>
      </c>
      <c r="C7" s="35" t="s">
        <v>54</v>
      </c>
      <c r="D7" s="35" t="s">
        <v>55</v>
      </c>
      <c r="E7" s="20" t="s">
        <v>92</v>
      </c>
      <c r="F7" s="19" t="s">
        <v>99</v>
      </c>
      <c r="G7" s="19" t="s">
        <v>127</v>
      </c>
      <c r="H7" s="19" t="s">
        <v>60</v>
      </c>
      <c r="I7" s="22" t="s">
        <v>135</v>
      </c>
      <c r="J7" s="19" t="s">
        <v>159</v>
      </c>
      <c r="K7" s="19">
        <v>50202306</v>
      </c>
      <c r="L7" s="23">
        <v>300000000</v>
      </c>
      <c r="M7" s="19">
        <v>2625</v>
      </c>
      <c r="N7" s="19">
        <v>17725</v>
      </c>
      <c r="O7" s="20">
        <v>45729</v>
      </c>
      <c r="P7" s="19" t="s">
        <v>164</v>
      </c>
      <c r="Q7" s="19" t="s">
        <v>167</v>
      </c>
      <c r="R7" s="19" t="s">
        <v>166</v>
      </c>
      <c r="S7" s="20">
        <v>45869</v>
      </c>
      <c r="T7" s="19" t="s">
        <v>285</v>
      </c>
      <c r="U7" s="19" t="s">
        <v>275</v>
      </c>
      <c r="V7" s="24" t="s">
        <v>290</v>
      </c>
      <c r="W7" s="24" t="s">
        <v>256</v>
      </c>
      <c r="X7" s="19" t="s">
        <v>312</v>
      </c>
      <c r="Y7" s="20">
        <v>45729</v>
      </c>
      <c r="Z7" s="19" t="s">
        <v>173</v>
      </c>
      <c r="AA7" s="19" t="s">
        <v>184</v>
      </c>
      <c r="AB7" s="19" t="s">
        <v>281</v>
      </c>
      <c r="AC7" s="19" t="s">
        <v>230</v>
      </c>
      <c r="AD7" s="19" t="s">
        <v>239</v>
      </c>
      <c r="AE7" s="19" t="s">
        <v>214</v>
      </c>
      <c r="AF7" s="20">
        <v>45748</v>
      </c>
      <c r="AG7" s="25">
        <f t="shared" si="4"/>
        <v>90</v>
      </c>
      <c r="AH7" s="26">
        <v>0</v>
      </c>
      <c r="AI7" s="26">
        <v>0</v>
      </c>
      <c r="AJ7" s="27">
        <v>0</v>
      </c>
      <c r="AK7" s="19"/>
      <c r="AL7" s="28">
        <v>0</v>
      </c>
      <c r="AM7" s="19" t="s">
        <v>162</v>
      </c>
      <c r="AN7" s="29">
        <v>0</v>
      </c>
      <c r="AO7" s="29">
        <v>0</v>
      </c>
      <c r="AP7" s="30">
        <f>+L7+AJ7+AL7-AO7</f>
        <v>300000000</v>
      </c>
      <c r="AQ7" s="31">
        <f t="shared" si="1"/>
        <v>108179702</v>
      </c>
      <c r="AR7" s="32">
        <v>191820298</v>
      </c>
      <c r="AS7" s="19" t="s">
        <v>250</v>
      </c>
      <c r="AT7" s="20">
        <v>45748</v>
      </c>
      <c r="AU7" s="20">
        <v>45838</v>
      </c>
      <c r="AV7" s="25">
        <v>90</v>
      </c>
      <c r="AW7" s="20"/>
      <c r="AX7" s="33">
        <f>AV7/AG7</f>
        <v>1</v>
      </c>
      <c r="AY7" s="33">
        <f>AV7/AG7</f>
        <v>1</v>
      </c>
      <c r="AZ7" s="33">
        <f t="shared" si="2"/>
        <v>0.36059900666666667</v>
      </c>
      <c r="BA7" s="33">
        <f t="shared" si="3"/>
        <v>0.36059900666666667</v>
      </c>
    </row>
    <row r="8" spans="1:53" ht="20.100000000000001" customHeight="1" x14ac:dyDescent="0.25">
      <c r="A8" s="19" t="s">
        <v>71</v>
      </c>
      <c r="B8" s="20">
        <v>45736</v>
      </c>
      <c r="C8" s="21" t="s">
        <v>54</v>
      </c>
      <c r="D8" s="21" t="s">
        <v>55</v>
      </c>
      <c r="E8" s="20" t="s">
        <v>93</v>
      </c>
      <c r="F8" s="19" t="s">
        <v>100</v>
      </c>
      <c r="G8" s="19" t="s">
        <v>126</v>
      </c>
      <c r="H8" s="19" t="s">
        <v>61</v>
      </c>
      <c r="I8" s="22" t="s">
        <v>136</v>
      </c>
      <c r="J8" s="19" t="s">
        <v>160</v>
      </c>
      <c r="K8" s="19">
        <v>76111501</v>
      </c>
      <c r="L8" s="23">
        <v>33775551</v>
      </c>
      <c r="M8" s="19">
        <v>5225</v>
      </c>
      <c r="N8" s="19">
        <v>21025</v>
      </c>
      <c r="O8" s="20">
        <v>45737</v>
      </c>
      <c r="P8" s="19" t="s">
        <v>165</v>
      </c>
      <c r="Q8" s="19" t="s">
        <v>163</v>
      </c>
      <c r="R8" s="19" t="s">
        <v>163</v>
      </c>
      <c r="S8" s="19" t="s">
        <v>165</v>
      </c>
      <c r="T8" s="19" t="s">
        <v>285</v>
      </c>
      <c r="U8" s="19" t="s">
        <v>275</v>
      </c>
      <c r="V8" s="24" t="s">
        <v>291</v>
      </c>
      <c r="W8" s="24" t="s">
        <v>257</v>
      </c>
      <c r="X8" s="19" t="s">
        <v>312</v>
      </c>
      <c r="Y8" s="20">
        <v>45736</v>
      </c>
      <c r="Z8" s="19" t="s">
        <v>175</v>
      </c>
      <c r="AA8" s="19" t="s">
        <v>185</v>
      </c>
      <c r="AB8" s="19" t="s">
        <v>281</v>
      </c>
      <c r="AC8" s="19" t="s">
        <v>230</v>
      </c>
      <c r="AD8" s="36">
        <v>1098671489</v>
      </c>
      <c r="AE8" s="19" t="s">
        <v>211</v>
      </c>
      <c r="AF8" s="20">
        <v>45748</v>
      </c>
      <c r="AG8" s="25">
        <f t="shared" si="4"/>
        <v>274</v>
      </c>
      <c r="AH8" s="26">
        <v>0</v>
      </c>
      <c r="AI8" s="26">
        <v>0</v>
      </c>
      <c r="AJ8" s="27">
        <v>0</v>
      </c>
      <c r="AK8" s="19"/>
      <c r="AL8" s="28">
        <v>0</v>
      </c>
      <c r="AM8" s="19" t="s">
        <v>162</v>
      </c>
      <c r="AN8" s="29">
        <v>0</v>
      </c>
      <c r="AO8" s="29">
        <v>0</v>
      </c>
      <c r="AP8" s="30">
        <f>+L8+AJ8+AL8-AO8</f>
        <v>33775551</v>
      </c>
      <c r="AQ8" s="31">
        <f t="shared" si="1"/>
        <v>10202335</v>
      </c>
      <c r="AR8" s="32">
        <v>23573216</v>
      </c>
      <c r="AS8" s="19" t="s">
        <v>250</v>
      </c>
      <c r="AT8" s="20">
        <v>45748</v>
      </c>
      <c r="AU8" s="20">
        <v>46022</v>
      </c>
      <c r="AV8" s="25">
        <v>90</v>
      </c>
      <c r="AW8" s="20"/>
      <c r="AX8" s="33">
        <f>AV8/AG8</f>
        <v>0.32846715328467152</v>
      </c>
      <c r="AY8" s="33">
        <f>AV8/AG8</f>
        <v>0.32846715328467152</v>
      </c>
      <c r="AZ8" s="33">
        <f t="shared" si="2"/>
        <v>0.30206272578647198</v>
      </c>
      <c r="BA8" s="33">
        <f t="shared" si="3"/>
        <v>0.30206272578647198</v>
      </c>
    </row>
    <row r="9" spans="1:53" ht="20.100000000000001" customHeight="1" x14ac:dyDescent="0.25">
      <c r="A9" s="19" t="s">
        <v>57</v>
      </c>
      <c r="B9" s="20">
        <v>45736</v>
      </c>
      <c r="C9" s="35" t="s">
        <v>54</v>
      </c>
      <c r="D9" s="35" t="s">
        <v>55</v>
      </c>
      <c r="E9" s="20" t="s">
        <v>92</v>
      </c>
      <c r="F9" s="19" t="s">
        <v>101</v>
      </c>
      <c r="G9" s="19" t="s">
        <v>127</v>
      </c>
      <c r="H9" s="19" t="s">
        <v>62</v>
      </c>
      <c r="I9" s="22" t="s">
        <v>282</v>
      </c>
      <c r="J9" s="19" t="s">
        <v>159</v>
      </c>
      <c r="K9" s="19">
        <v>50131700</v>
      </c>
      <c r="L9" s="23">
        <v>670000000</v>
      </c>
      <c r="M9" s="19">
        <v>2925</v>
      </c>
      <c r="N9" s="19">
        <v>21125</v>
      </c>
      <c r="O9" s="20">
        <v>45737</v>
      </c>
      <c r="P9" s="19" t="s">
        <v>164</v>
      </c>
      <c r="Q9" s="19" t="s">
        <v>167</v>
      </c>
      <c r="R9" s="19" t="s">
        <v>166</v>
      </c>
      <c r="S9" s="20">
        <v>45869</v>
      </c>
      <c r="T9" s="19" t="s">
        <v>285</v>
      </c>
      <c r="U9" s="19" t="s">
        <v>275</v>
      </c>
      <c r="V9" s="24" t="s">
        <v>292</v>
      </c>
      <c r="W9" s="24" t="s">
        <v>258</v>
      </c>
      <c r="X9" s="19" t="s">
        <v>312</v>
      </c>
      <c r="Y9" s="20">
        <v>45737</v>
      </c>
      <c r="Z9" s="19" t="s">
        <v>175</v>
      </c>
      <c r="AA9" s="19" t="s">
        <v>186</v>
      </c>
      <c r="AB9" s="19" t="s">
        <v>281</v>
      </c>
      <c r="AC9" s="19" t="s">
        <v>230</v>
      </c>
      <c r="AD9" s="36">
        <v>1098643491</v>
      </c>
      <c r="AE9" s="19" t="s">
        <v>213</v>
      </c>
      <c r="AF9" s="20">
        <v>45772</v>
      </c>
      <c r="AG9" s="25">
        <f t="shared" si="4"/>
        <v>66</v>
      </c>
      <c r="AH9" s="26">
        <v>0</v>
      </c>
      <c r="AI9" s="26">
        <v>0</v>
      </c>
      <c r="AJ9" s="27">
        <v>0</v>
      </c>
      <c r="AK9" s="19"/>
      <c r="AL9" s="28">
        <v>0</v>
      </c>
      <c r="AM9" s="19" t="s">
        <v>162</v>
      </c>
      <c r="AN9" s="29">
        <v>0</v>
      </c>
      <c r="AO9" s="29">
        <v>0</v>
      </c>
      <c r="AP9" s="30">
        <f>+L9+AJ9+AL9-AO9</f>
        <v>670000000</v>
      </c>
      <c r="AQ9" s="31">
        <f t="shared" si="1"/>
        <v>346056161</v>
      </c>
      <c r="AR9" s="32">
        <v>323943839</v>
      </c>
      <c r="AS9" s="19" t="s">
        <v>250</v>
      </c>
      <c r="AT9" s="20">
        <v>45772</v>
      </c>
      <c r="AU9" s="20">
        <v>45838</v>
      </c>
      <c r="AV9" s="25">
        <v>66</v>
      </c>
      <c r="AW9" s="20"/>
      <c r="AX9" s="33">
        <f>AV9/AG9</f>
        <v>1</v>
      </c>
      <c r="AY9" s="33">
        <f>AV9/AG9</f>
        <v>1</v>
      </c>
      <c r="AZ9" s="33">
        <f t="shared" si="2"/>
        <v>0.5165017328358209</v>
      </c>
      <c r="BA9" s="33">
        <f t="shared" si="3"/>
        <v>0.5165017328358209</v>
      </c>
    </row>
    <row r="10" spans="1:53" ht="20.100000000000001" customHeight="1" x14ac:dyDescent="0.25">
      <c r="A10" s="19" t="s">
        <v>64</v>
      </c>
      <c r="B10" s="20">
        <v>45736</v>
      </c>
      <c r="C10" s="21" t="s">
        <v>54</v>
      </c>
      <c r="D10" s="21" t="s">
        <v>55</v>
      </c>
      <c r="E10" s="20" t="s">
        <v>92</v>
      </c>
      <c r="F10" s="19" t="s">
        <v>102</v>
      </c>
      <c r="G10" s="19" t="s">
        <v>127</v>
      </c>
      <c r="H10" s="19" t="s">
        <v>63</v>
      </c>
      <c r="I10" s="22" t="s">
        <v>283</v>
      </c>
      <c r="J10" s="19" t="s">
        <v>159</v>
      </c>
      <c r="K10" s="19">
        <v>50192501</v>
      </c>
      <c r="L10" s="23">
        <v>450000000</v>
      </c>
      <c r="M10" s="19">
        <v>2825</v>
      </c>
      <c r="N10" s="19">
        <v>21225</v>
      </c>
      <c r="O10" s="20">
        <v>45737</v>
      </c>
      <c r="P10" s="19" t="s">
        <v>164</v>
      </c>
      <c r="Q10" s="19" t="s">
        <v>167</v>
      </c>
      <c r="R10" s="19" t="s">
        <v>166</v>
      </c>
      <c r="S10" s="20">
        <v>45869</v>
      </c>
      <c r="T10" s="19" t="s">
        <v>285</v>
      </c>
      <c r="U10" s="19" t="s">
        <v>275</v>
      </c>
      <c r="V10" s="24" t="s">
        <v>290</v>
      </c>
      <c r="W10" s="24" t="s">
        <v>256</v>
      </c>
      <c r="X10" s="19" t="s">
        <v>312</v>
      </c>
      <c r="Y10" s="20">
        <v>45736</v>
      </c>
      <c r="Z10" s="19" t="s">
        <v>173</v>
      </c>
      <c r="AA10" s="19" t="s">
        <v>187</v>
      </c>
      <c r="AB10" s="19" t="s">
        <v>281</v>
      </c>
      <c r="AC10" s="19" t="s">
        <v>230</v>
      </c>
      <c r="AD10" s="19" t="s">
        <v>237</v>
      </c>
      <c r="AE10" s="19" t="s">
        <v>215</v>
      </c>
      <c r="AF10" s="20" t="s">
        <v>232</v>
      </c>
      <c r="AG10" s="25">
        <f t="shared" si="4"/>
        <v>96</v>
      </c>
      <c r="AH10" s="26">
        <v>0</v>
      </c>
      <c r="AI10" s="26">
        <v>0</v>
      </c>
      <c r="AJ10" s="27">
        <v>225000000</v>
      </c>
      <c r="AK10" s="20">
        <v>45834</v>
      </c>
      <c r="AL10" s="28">
        <v>0</v>
      </c>
      <c r="AM10" s="19" t="s">
        <v>162</v>
      </c>
      <c r="AN10" s="29">
        <v>225000000</v>
      </c>
      <c r="AO10" s="29">
        <v>0</v>
      </c>
      <c r="AP10" s="30">
        <f>+L10+AJ10+AL10-AO10</f>
        <v>675000000</v>
      </c>
      <c r="AQ10" s="31">
        <f t="shared" si="1"/>
        <v>326382383</v>
      </c>
      <c r="AR10" s="32">
        <v>348617617</v>
      </c>
      <c r="AS10" s="19" t="s">
        <v>250</v>
      </c>
      <c r="AT10" s="20">
        <v>45742</v>
      </c>
      <c r="AU10" s="20">
        <v>45838</v>
      </c>
      <c r="AV10" s="25">
        <v>96</v>
      </c>
      <c r="AW10" s="20"/>
      <c r="AX10" s="33">
        <f>AV10/AG10</f>
        <v>1</v>
      </c>
      <c r="AY10" s="33">
        <f>AV10/AG10</f>
        <v>1</v>
      </c>
      <c r="AZ10" s="33">
        <f t="shared" si="2"/>
        <v>0.48352945629629629</v>
      </c>
      <c r="BA10" s="33">
        <f t="shared" si="3"/>
        <v>0.48352945629629629</v>
      </c>
    </row>
    <row r="11" spans="1:53" ht="20.100000000000001" customHeight="1" x14ac:dyDescent="0.25">
      <c r="A11" s="19" t="s">
        <v>61</v>
      </c>
      <c r="B11" s="20">
        <v>45743</v>
      </c>
      <c r="C11" s="35" t="s">
        <v>54</v>
      </c>
      <c r="D11" s="35" t="s">
        <v>55</v>
      </c>
      <c r="E11" s="20" t="s">
        <v>93</v>
      </c>
      <c r="F11" s="19" t="s">
        <v>103</v>
      </c>
      <c r="G11" s="19" t="s">
        <v>126</v>
      </c>
      <c r="H11" s="19" t="s">
        <v>64</v>
      </c>
      <c r="I11" s="22" t="s">
        <v>137</v>
      </c>
      <c r="J11" s="19" t="s">
        <v>159</v>
      </c>
      <c r="K11" s="19">
        <v>14111704</v>
      </c>
      <c r="L11" s="23">
        <v>38399753</v>
      </c>
      <c r="M11" s="19">
        <v>4625</v>
      </c>
      <c r="N11" s="19">
        <v>23625</v>
      </c>
      <c r="O11" s="20">
        <v>45747</v>
      </c>
      <c r="P11" s="19" t="s">
        <v>165</v>
      </c>
      <c r="Q11" s="19" t="s">
        <v>163</v>
      </c>
      <c r="R11" s="19" t="s">
        <v>163</v>
      </c>
      <c r="S11" s="19" t="s">
        <v>165</v>
      </c>
      <c r="T11" s="19" t="s">
        <v>285</v>
      </c>
      <c r="U11" s="19" t="s">
        <v>280</v>
      </c>
      <c r="V11" s="24" t="s">
        <v>276</v>
      </c>
      <c r="W11" s="24" t="s">
        <v>259</v>
      </c>
      <c r="X11" s="19" t="s">
        <v>312</v>
      </c>
      <c r="Y11" s="20">
        <v>45747</v>
      </c>
      <c r="Z11" s="19" t="s">
        <v>174</v>
      </c>
      <c r="AA11" s="19" t="s">
        <v>188</v>
      </c>
      <c r="AB11" s="19" t="s">
        <v>281</v>
      </c>
      <c r="AC11" s="19" t="s">
        <v>230</v>
      </c>
      <c r="AD11" s="19" t="s">
        <v>240</v>
      </c>
      <c r="AE11" s="19" t="s">
        <v>216</v>
      </c>
      <c r="AF11" s="20">
        <v>45748</v>
      </c>
      <c r="AG11" s="25">
        <f t="shared" si="4"/>
        <v>243</v>
      </c>
      <c r="AH11" s="26">
        <v>0</v>
      </c>
      <c r="AI11" s="26">
        <v>0</v>
      </c>
      <c r="AJ11" s="27">
        <v>0</v>
      </c>
      <c r="AK11" s="19"/>
      <c r="AL11" s="28">
        <v>0</v>
      </c>
      <c r="AM11" s="19" t="s">
        <v>162</v>
      </c>
      <c r="AN11" s="29">
        <v>0</v>
      </c>
      <c r="AO11" s="29">
        <v>0</v>
      </c>
      <c r="AP11" s="30">
        <f>+L11+AJ11+AL11-AO11</f>
        <v>38399753</v>
      </c>
      <c r="AQ11" s="31">
        <f t="shared" si="1"/>
        <v>11868822</v>
      </c>
      <c r="AR11" s="32">
        <v>26530931</v>
      </c>
      <c r="AS11" s="19" t="s">
        <v>250</v>
      </c>
      <c r="AT11" s="20">
        <v>45748</v>
      </c>
      <c r="AU11" s="20">
        <v>45991</v>
      </c>
      <c r="AV11" s="25">
        <v>90</v>
      </c>
      <c r="AW11" s="20"/>
      <c r="AX11" s="33">
        <f>AV11/AG11</f>
        <v>0.37037037037037035</v>
      </c>
      <c r="AY11" s="33">
        <f>AV11/AG11</f>
        <v>0.37037037037037035</v>
      </c>
      <c r="AZ11" s="33">
        <f t="shared" si="2"/>
        <v>0.30908589438062273</v>
      </c>
      <c r="BA11" s="33">
        <f t="shared" si="3"/>
        <v>0.30908589438062273</v>
      </c>
    </row>
    <row r="12" spans="1:53" ht="20.100000000000001" customHeight="1" x14ac:dyDescent="0.25">
      <c r="A12" s="19" t="s">
        <v>58</v>
      </c>
      <c r="B12" s="20">
        <v>45743</v>
      </c>
      <c r="C12" s="21" t="s">
        <v>54</v>
      </c>
      <c r="D12" s="21" t="s">
        <v>55</v>
      </c>
      <c r="E12" s="20" t="s">
        <v>93</v>
      </c>
      <c r="F12" s="19" t="s">
        <v>104</v>
      </c>
      <c r="G12" s="19" t="s">
        <v>128</v>
      </c>
      <c r="H12" s="19" t="s">
        <v>65</v>
      </c>
      <c r="I12" s="22" t="s">
        <v>138</v>
      </c>
      <c r="J12" s="19" t="s">
        <v>160</v>
      </c>
      <c r="K12" s="19">
        <v>92101501</v>
      </c>
      <c r="L12" s="37">
        <v>264104757.94</v>
      </c>
      <c r="M12" s="19">
        <v>4525</v>
      </c>
      <c r="N12" s="19">
        <v>23525</v>
      </c>
      <c r="O12" s="20">
        <v>45747</v>
      </c>
      <c r="P12" s="19" t="s">
        <v>165</v>
      </c>
      <c r="Q12" s="19" t="s">
        <v>163</v>
      </c>
      <c r="R12" s="19" t="s">
        <v>165</v>
      </c>
      <c r="S12" s="19" t="s">
        <v>165</v>
      </c>
      <c r="T12" s="19" t="s">
        <v>285</v>
      </c>
      <c r="U12" s="19" t="s">
        <v>275</v>
      </c>
      <c r="V12" s="24" t="s">
        <v>293</v>
      </c>
      <c r="W12" s="24" t="s">
        <v>260</v>
      </c>
      <c r="X12" s="19" t="s">
        <v>312</v>
      </c>
      <c r="Y12" s="20">
        <v>45744</v>
      </c>
      <c r="Z12" s="19" t="s">
        <v>174</v>
      </c>
      <c r="AA12" s="19" t="s">
        <v>189</v>
      </c>
      <c r="AB12" s="19" t="s">
        <v>281</v>
      </c>
      <c r="AC12" s="19" t="s">
        <v>230</v>
      </c>
      <c r="AD12" s="19" t="s">
        <v>241</v>
      </c>
      <c r="AE12" s="19" t="s">
        <v>217</v>
      </c>
      <c r="AF12" s="19" t="s">
        <v>233</v>
      </c>
      <c r="AG12" s="25">
        <f t="shared" si="4"/>
        <v>274</v>
      </c>
      <c r="AH12" s="26">
        <v>0</v>
      </c>
      <c r="AI12" s="26">
        <v>0</v>
      </c>
      <c r="AJ12" s="27">
        <v>0</v>
      </c>
      <c r="AK12" s="19"/>
      <c r="AL12" s="28">
        <v>0</v>
      </c>
      <c r="AM12" s="19" t="s">
        <v>162</v>
      </c>
      <c r="AN12" s="29">
        <v>0</v>
      </c>
      <c r="AO12" s="29">
        <v>0</v>
      </c>
      <c r="AP12" s="30">
        <f>+L12+AJ12+AL12-AO12</f>
        <v>264104757.94</v>
      </c>
      <c r="AQ12" s="31">
        <f t="shared" si="1"/>
        <v>87160047</v>
      </c>
      <c r="AR12" s="32">
        <v>176944710.94</v>
      </c>
      <c r="AS12" s="19" t="s">
        <v>250</v>
      </c>
      <c r="AT12" s="20">
        <v>45748</v>
      </c>
      <c r="AU12" s="20">
        <v>46022</v>
      </c>
      <c r="AV12" s="25">
        <v>90</v>
      </c>
      <c r="AW12" s="20"/>
      <c r="AX12" s="33">
        <f>AV12/AG12</f>
        <v>0.32846715328467152</v>
      </c>
      <c r="AY12" s="33">
        <f>AV12/AG12</f>
        <v>0.32846715328467152</v>
      </c>
      <c r="AZ12" s="33">
        <f t="shared" si="2"/>
        <v>0.33002073752795186</v>
      </c>
      <c r="BA12" s="33">
        <f t="shared" si="3"/>
        <v>0.33002073752795186</v>
      </c>
    </row>
    <row r="13" spans="1:53" ht="20.100000000000001" customHeight="1" x14ac:dyDescent="0.25">
      <c r="A13" s="19" t="s">
        <v>69</v>
      </c>
      <c r="B13" s="20">
        <v>45747</v>
      </c>
      <c r="C13" s="35" t="s">
        <v>54</v>
      </c>
      <c r="D13" s="35" t="s">
        <v>55</v>
      </c>
      <c r="E13" s="20" t="s">
        <v>92</v>
      </c>
      <c r="F13" s="19" t="s">
        <v>105</v>
      </c>
      <c r="G13" s="19" t="s">
        <v>126</v>
      </c>
      <c r="H13" s="20" t="s">
        <v>66</v>
      </c>
      <c r="I13" s="22" t="s">
        <v>139</v>
      </c>
      <c r="J13" s="19" t="s">
        <v>159</v>
      </c>
      <c r="K13" s="19">
        <v>10151701</v>
      </c>
      <c r="L13" s="23">
        <v>92527500</v>
      </c>
      <c r="M13" s="19">
        <v>5925</v>
      </c>
      <c r="N13" s="19">
        <v>23725</v>
      </c>
      <c r="O13" s="20">
        <v>45747</v>
      </c>
      <c r="P13" s="19" t="s">
        <v>164</v>
      </c>
      <c r="Q13" s="19" t="s">
        <v>167</v>
      </c>
      <c r="R13" s="19" t="s">
        <v>166</v>
      </c>
      <c r="S13" s="20">
        <v>45869</v>
      </c>
      <c r="T13" s="19" t="s">
        <v>285</v>
      </c>
      <c r="U13" s="19" t="s">
        <v>275</v>
      </c>
      <c r="V13" s="24" t="s">
        <v>294</v>
      </c>
      <c r="W13" s="24" t="s">
        <v>261</v>
      </c>
      <c r="X13" s="19" t="s">
        <v>312</v>
      </c>
      <c r="Y13" s="20">
        <v>45748</v>
      </c>
      <c r="Z13" s="19" t="s">
        <v>173</v>
      </c>
      <c r="AA13" s="19" t="s">
        <v>190</v>
      </c>
      <c r="AB13" s="19" t="s">
        <v>281</v>
      </c>
      <c r="AC13" s="19" t="s">
        <v>230</v>
      </c>
      <c r="AD13" s="19" t="s">
        <v>242</v>
      </c>
      <c r="AE13" s="19" t="s">
        <v>218</v>
      </c>
      <c r="AF13" s="20">
        <v>45749</v>
      </c>
      <c r="AG13" s="25">
        <f t="shared" si="4"/>
        <v>59</v>
      </c>
      <c r="AH13" s="26">
        <v>0</v>
      </c>
      <c r="AI13" s="26">
        <v>0</v>
      </c>
      <c r="AJ13" s="27">
        <v>46219900</v>
      </c>
      <c r="AK13" s="20">
        <v>45775</v>
      </c>
      <c r="AL13" s="28">
        <v>0</v>
      </c>
      <c r="AM13" s="19" t="s">
        <v>162</v>
      </c>
      <c r="AN13" s="29">
        <v>46219900</v>
      </c>
      <c r="AO13" s="29">
        <v>0</v>
      </c>
      <c r="AP13" s="30">
        <f>+L13+AJ13+AL13-AO13</f>
        <v>138747400</v>
      </c>
      <c r="AQ13" s="31">
        <f t="shared" si="1"/>
        <v>138747400</v>
      </c>
      <c r="AR13" s="32">
        <v>0</v>
      </c>
      <c r="AS13" s="19" t="s">
        <v>251</v>
      </c>
      <c r="AT13" s="20">
        <v>45749</v>
      </c>
      <c r="AU13" s="20">
        <v>45808</v>
      </c>
      <c r="AV13" s="25">
        <v>89</v>
      </c>
      <c r="AW13" s="20"/>
      <c r="AX13" s="33">
        <f>AV13/AG13</f>
        <v>1.5084745762711864</v>
      </c>
      <c r="AY13" s="33">
        <f>AV13/AG13</f>
        <v>1.5084745762711864</v>
      </c>
      <c r="AZ13" s="33">
        <f t="shared" si="2"/>
        <v>1</v>
      </c>
      <c r="BA13" s="33">
        <f t="shared" si="3"/>
        <v>1</v>
      </c>
    </row>
    <row r="14" spans="1:53" ht="20.100000000000001" customHeight="1" x14ac:dyDescent="0.25">
      <c r="A14" s="19" t="s">
        <v>65</v>
      </c>
      <c r="B14" s="20">
        <v>45747</v>
      </c>
      <c r="C14" s="21" t="s">
        <v>54</v>
      </c>
      <c r="D14" s="21" t="s">
        <v>55</v>
      </c>
      <c r="E14" s="20" t="s">
        <v>92</v>
      </c>
      <c r="F14" s="19" t="s">
        <v>106</v>
      </c>
      <c r="G14" s="19" t="s">
        <v>126</v>
      </c>
      <c r="H14" s="19" t="s">
        <v>67</v>
      </c>
      <c r="I14" s="22" t="s">
        <v>140</v>
      </c>
      <c r="J14" s="19" t="s">
        <v>159</v>
      </c>
      <c r="K14" s="19">
        <v>10151701</v>
      </c>
      <c r="L14" s="23">
        <v>92527500</v>
      </c>
      <c r="M14" s="19">
        <v>6025</v>
      </c>
      <c r="N14" s="19">
        <v>23825</v>
      </c>
      <c r="O14" s="20">
        <v>45747</v>
      </c>
      <c r="P14" s="19" t="s">
        <v>164</v>
      </c>
      <c r="Q14" s="19" t="s">
        <v>167</v>
      </c>
      <c r="R14" s="19" t="s">
        <v>166</v>
      </c>
      <c r="S14" s="20">
        <v>45869</v>
      </c>
      <c r="T14" s="19" t="s">
        <v>285</v>
      </c>
      <c r="U14" s="19" t="s">
        <v>275</v>
      </c>
      <c r="V14" s="24" t="s">
        <v>294</v>
      </c>
      <c r="W14" s="24" t="s">
        <v>261</v>
      </c>
      <c r="X14" s="19" t="s">
        <v>312</v>
      </c>
      <c r="Y14" s="20">
        <v>45748</v>
      </c>
      <c r="Z14" s="19" t="s">
        <v>173</v>
      </c>
      <c r="AA14" s="19" t="s">
        <v>191</v>
      </c>
      <c r="AB14" s="19" t="s">
        <v>281</v>
      </c>
      <c r="AC14" s="19" t="s">
        <v>230</v>
      </c>
      <c r="AD14" s="19" t="s">
        <v>243</v>
      </c>
      <c r="AE14" s="19" t="s">
        <v>219</v>
      </c>
      <c r="AF14" s="20">
        <v>45749</v>
      </c>
      <c r="AG14" s="25">
        <f t="shared" si="4"/>
        <v>59</v>
      </c>
      <c r="AH14" s="26">
        <v>0</v>
      </c>
      <c r="AI14" s="26">
        <v>0</v>
      </c>
      <c r="AJ14" s="27">
        <v>46229400</v>
      </c>
      <c r="AK14" s="20">
        <v>45775</v>
      </c>
      <c r="AL14" s="28">
        <v>0</v>
      </c>
      <c r="AM14" s="19" t="s">
        <v>162</v>
      </c>
      <c r="AN14" s="29">
        <v>46229400</v>
      </c>
      <c r="AO14" s="29">
        <v>0</v>
      </c>
      <c r="AP14" s="30">
        <f>+L14+AJ14+AL14-AO14</f>
        <v>138756900</v>
      </c>
      <c r="AQ14" s="31">
        <f t="shared" si="1"/>
        <v>138756900</v>
      </c>
      <c r="AR14" s="32">
        <v>0</v>
      </c>
      <c r="AS14" s="19" t="s">
        <v>251</v>
      </c>
      <c r="AT14" s="20">
        <v>45749</v>
      </c>
      <c r="AU14" s="20">
        <v>45808</v>
      </c>
      <c r="AV14" s="25">
        <v>89</v>
      </c>
      <c r="AW14" s="20"/>
      <c r="AX14" s="33">
        <f>AV14/AG14</f>
        <v>1.5084745762711864</v>
      </c>
      <c r="AY14" s="33">
        <f>AV14/AG14</f>
        <v>1.5084745762711864</v>
      </c>
      <c r="AZ14" s="33">
        <f t="shared" si="2"/>
        <v>1</v>
      </c>
      <c r="BA14" s="33">
        <f t="shared" si="3"/>
        <v>1</v>
      </c>
    </row>
    <row r="15" spans="1:53" ht="20.100000000000001" customHeight="1" x14ac:dyDescent="0.25">
      <c r="A15" s="19" t="s">
        <v>70</v>
      </c>
      <c r="B15" s="20">
        <v>45747</v>
      </c>
      <c r="C15" s="35" t="s">
        <v>54</v>
      </c>
      <c r="D15" s="35" t="s">
        <v>55</v>
      </c>
      <c r="E15" s="20" t="s">
        <v>92</v>
      </c>
      <c r="F15" s="19" t="s">
        <v>107</v>
      </c>
      <c r="G15" s="19" t="s">
        <v>126</v>
      </c>
      <c r="H15" s="19" t="s">
        <v>68</v>
      </c>
      <c r="I15" s="22" t="s">
        <v>141</v>
      </c>
      <c r="J15" s="19" t="s">
        <v>159</v>
      </c>
      <c r="K15" s="19">
        <v>10151701</v>
      </c>
      <c r="L15" s="23">
        <v>92527500</v>
      </c>
      <c r="M15" s="19">
        <v>6125</v>
      </c>
      <c r="N15" s="19">
        <v>23925</v>
      </c>
      <c r="O15" s="20">
        <v>45747</v>
      </c>
      <c r="P15" s="19" t="s">
        <v>164</v>
      </c>
      <c r="Q15" s="19" t="s">
        <v>167</v>
      </c>
      <c r="R15" s="19" t="s">
        <v>166</v>
      </c>
      <c r="S15" s="20">
        <v>45869</v>
      </c>
      <c r="T15" s="19" t="s">
        <v>285</v>
      </c>
      <c r="U15" s="19" t="s">
        <v>275</v>
      </c>
      <c r="V15" s="24" t="s">
        <v>294</v>
      </c>
      <c r="W15" s="24" t="s">
        <v>261</v>
      </c>
      <c r="X15" s="19" t="s">
        <v>312</v>
      </c>
      <c r="Y15" s="20">
        <v>45748</v>
      </c>
      <c r="Z15" s="19" t="s">
        <v>173</v>
      </c>
      <c r="AA15" s="19" t="s">
        <v>192</v>
      </c>
      <c r="AB15" s="19" t="s">
        <v>281</v>
      </c>
      <c r="AC15" s="19" t="s">
        <v>230</v>
      </c>
      <c r="AD15" s="19" t="s">
        <v>238</v>
      </c>
      <c r="AE15" s="19" t="s">
        <v>213</v>
      </c>
      <c r="AF15" s="20">
        <v>45749</v>
      </c>
      <c r="AG15" s="25">
        <f t="shared" si="4"/>
        <v>59</v>
      </c>
      <c r="AH15" s="26">
        <v>0</v>
      </c>
      <c r="AI15" s="26">
        <v>0</v>
      </c>
      <c r="AJ15" s="27">
        <v>46228800</v>
      </c>
      <c r="AK15" s="20">
        <v>45775</v>
      </c>
      <c r="AL15" s="28">
        <v>0</v>
      </c>
      <c r="AM15" s="19" t="s">
        <v>162</v>
      </c>
      <c r="AN15" s="29">
        <v>46228800</v>
      </c>
      <c r="AO15" s="29">
        <v>0</v>
      </c>
      <c r="AP15" s="30">
        <f>+L15+AJ15+AL15-AO15</f>
        <v>138756300</v>
      </c>
      <c r="AQ15" s="31">
        <f t="shared" si="1"/>
        <v>138756300</v>
      </c>
      <c r="AR15" s="32">
        <v>0</v>
      </c>
      <c r="AS15" s="19" t="s">
        <v>251</v>
      </c>
      <c r="AT15" s="20">
        <v>45749</v>
      </c>
      <c r="AU15" s="20">
        <v>45808</v>
      </c>
      <c r="AV15" s="25">
        <v>89</v>
      </c>
      <c r="AW15" s="20"/>
      <c r="AX15" s="33">
        <f>AV15/AG15</f>
        <v>1.5084745762711864</v>
      </c>
      <c r="AY15" s="33">
        <f>AV15/AG15</f>
        <v>1.5084745762711864</v>
      </c>
      <c r="AZ15" s="33">
        <f t="shared" si="2"/>
        <v>1</v>
      </c>
      <c r="BA15" s="33">
        <f t="shared" si="3"/>
        <v>1</v>
      </c>
    </row>
    <row r="16" spans="1:53" ht="20.100000000000001" customHeight="1" x14ac:dyDescent="0.25">
      <c r="A16" s="19" t="s">
        <v>87</v>
      </c>
      <c r="B16" s="20">
        <v>45750</v>
      </c>
      <c r="C16" s="21" t="s">
        <v>54</v>
      </c>
      <c r="D16" s="21" t="s">
        <v>55</v>
      </c>
      <c r="E16" s="20" t="s">
        <v>92</v>
      </c>
      <c r="F16" s="19" t="s">
        <v>108</v>
      </c>
      <c r="G16" s="19" t="s">
        <v>127</v>
      </c>
      <c r="H16" s="19" t="s">
        <v>69</v>
      </c>
      <c r="I16" s="22" t="s">
        <v>142</v>
      </c>
      <c r="J16" s="19" t="s">
        <v>159</v>
      </c>
      <c r="K16" s="19">
        <v>50111513</v>
      </c>
      <c r="L16" s="23">
        <v>2000000000</v>
      </c>
      <c r="M16" s="19">
        <v>4025</v>
      </c>
      <c r="N16" s="19">
        <v>25425</v>
      </c>
      <c r="O16" s="20">
        <v>45754</v>
      </c>
      <c r="P16" s="19" t="s">
        <v>164</v>
      </c>
      <c r="Q16" s="19" t="s">
        <v>167</v>
      </c>
      <c r="R16" s="19" t="s">
        <v>166</v>
      </c>
      <c r="S16" s="20">
        <v>45869</v>
      </c>
      <c r="T16" s="19" t="s">
        <v>285</v>
      </c>
      <c r="U16" s="19" t="s">
        <v>275</v>
      </c>
      <c r="V16" s="38" t="s">
        <v>295</v>
      </c>
      <c r="W16" s="24" t="s">
        <v>258</v>
      </c>
      <c r="X16" s="19" t="s">
        <v>312</v>
      </c>
      <c r="Y16" s="20">
        <v>45751</v>
      </c>
      <c r="Z16" s="19" t="s">
        <v>175</v>
      </c>
      <c r="AA16" s="19" t="s">
        <v>193</v>
      </c>
      <c r="AB16" s="19" t="s">
        <v>281</v>
      </c>
      <c r="AC16" s="19" t="s">
        <v>230</v>
      </c>
      <c r="AD16" s="19" t="s">
        <v>244</v>
      </c>
      <c r="AE16" s="19" t="s">
        <v>220</v>
      </c>
      <c r="AF16" s="20">
        <v>45763</v>
      </c>
      <c r="AG16" s="25">
        <f t="shared" si="4"/>
        <v>75</v>
      </c>
      <c r="AH16" s="26">
        <v>0</v>
      </c>
      <c r="AI16" s="26">
        <v>0</v>
      </c>
      <c r="AJ16" s="27">
        <v>0</v>
      </c>
      <c r="AK16" s="19"/>
      <c r="AL16" s="28">
        <v>0</v>
      </c>
      <c r="AM16" s="19" t="s">
        <v>162</v>
      </c>
      <c r="AN16" s="29">
        <v>0</v>
      </c>
      <c r="AO16" s="29">
        <v>0</v>
      </c>
      <c r="AP16" s="30">
        <f>+L16+AJ16+AL16-AO16</f>
        <v>2000000000</v>
      </c>
      <c r="AQ16" s="31">
        <f t="shared" si="1"/>
        <v>922270467</v>
      </c>
      <c r="AR16" s="32">
        <v>1077729533</v>
      </c>
      <c r="AS16" s="19" t="s">
        <v>250</v>
      </c>
      <c r="AT16" s="20">
        <v>45763</v>
      </c>
      <c r="AU16" s="20">
        <v>45838</v>
      </c>
      <c r="AV16" s="25">
        <v>75</v>
      </c>
      <c r="AW16" s="20"/>
      <c r="AX16" s="33">
        <f>AV16/AG16</f>
        <v>1</v>
      </c>
      <c r="AY16" s="33">
        <f>AV16/AG16</f>
        <v>1</v>
      </c>
      <c r="AZ16" s="33">
        <f t="shared" si="2"/>
        <v>0.46113523350000002</v>
      </c>
      <c r="BA16" s="33">
        <f t="shared" si="3"/>
        <v>0.46113523350000002</v>
      </c>
    </row>
    <row r="17" spans="1:53" ht="20.100000000000001" customHeight="1" x14ac:dyDescent="0.25">
      <c r="A17" s="19" t="s">
        <v>73</v>
      </c>
      <c r="B17" s="20">
        <v>45751</v>
      </c>
      <c r="C17" s="35" t="s">
        <v>54</v>
      </c>
      <c r="D17" s="35" t="s">
        <v>55</v>
      </c>
      <c r="E17" s="20" t="s">
        <v>92</v>
      </c>
      <c r="F17" s="19" t="s">
        <v>109</v>
      </c>
      <c r="G17" s="19" t="s">
        <v>127</v>
      </c>
      <c r="H17" s="19" t="s">
        <v>70</v>
      </c>
      <c r="I17" s="22" t="s">
        <v>143</v>
      </c>
      <c r="J17" s="19" t="s">
        <v>159</v>
      </c>
      <c r="K17" s="19">
        <v>10151524</v>
      </c>
      <c r="L17" s="23">
        <v>1750000000</v>
      </c>
      <c r="M17" s="19">
        <v>3025</v>
      </c>
      <c r="N17" s="19">
        <v>25625</v>
      </c>
      <c r="O17" s="20">
        <v>45754</v>
      </c>
      <c r="P17" s="19" t="s">
        <v>164</v>
      </c>
      <c r="Q17" s="19" t="s">
        <v>167</v>
      </c>
      <c r="R17" s="19" t="s">
        <v>166</v>
      </c>
      <c r="S17" s="20">
        <v>45869</v>
      </c>
      <c r="T17" s="19" t="s">
        <v>285</v>
      </c>
      <c r="U17" s="19" t="s">
        <v>275</v>
      </c>
      <c r="V17" s="38" t="s">
        <v>296</v>
      </c>
      <c r="W17" s="24" t="s">
        <v>262</v>
      </c>
      <c r="X17" s="19" t="s">
        <v>312</v>
      </c>
      <c r="Y17" s="20">
        <v>45754</v>
      </c>
      <c r="Z17" s="19" t="s">
        <v>176</v>
      </c>
      <c r="AA17" s="19" t="s">
        <v>194</v>
      </c>
      <c r="AB17" s="19" t="s">
        <v>281</v>
      </c>
      <c r="AC17" s="19" t="s">
        <v>230</v>
      </c>
      <c r="AD17" s="19" t="s">
        <v>245</v>
      </c>
      <c r="AE17" s="19" t="s">
        <v>221</v>
      </c>
      <c r="AF17" s="20" t="s">
        <v>234</v>
      </c>
      <c r="AG17" s="25">
        <f t="shared" si="4"/>
        <v>59</v>
      </c>
      <c r="AH17" s="26">
        <v>0</v>
      </c>
      <c r="AI17" s="26">
        <v>0</v>
      </c>
      <c r="AJ17" s="27">
        <v>130000000</v>
      </c>
      <c r="AK17" s="20">
        <v>45834</v>
      </c>
      <c r="AL17" s="28">
        <v>0</v>
      </c>
      <c r="AM17" s="19" t="s">
        <v>162</v>
      </c>
      <c r="AN17" s="29">
        <v>130000000</v>
      </c>
      <c r="AO17" s="29">
        <v>0</v>
      </c>
      <c r="AP17" s="30">
        <f>+L17+AJ17+AL17-AO17</f>
        <v>1880000000</v>
      </c>
      <c r="AQ17" s="31">
        <f t="shared" si="1"/>
        <v>714918626</v>
      </c>
      <c r="AR17" s="32">
        <v>1165081374</v>
      </c>
      <c r="AS17" s="19" t="s">
        <v>250</v>
      </c>
      <c r="AT17" s="20">
        <v>45779</v>
      </c>
      <c r="AU17" s="20">
        <v>45838</v>
      </c>
      <c r="AV17" s="25">
        <v>59</v>
      </c>
      <c r="AW17" s="20"/>
      <c r="AX17" s="33">
        <f>AV17/AG17</f>
        <v>1</v>
      </c>
      <c r="AY17" s="33">
        <f>AV17/AG17</f>
        <v>1</v>
      </c>
      <c r="AZ17" s="33">
        <f t="shared" si="2"/>
        <v>0.38027586489361703</v>
      </c>
      <c r="BA17" s="33">
        <f t="shared" si="3"/>
        <v>0.38027586489361703</v>
      </c>
    </row>
    <row r="18" spans="1:53" ht="20.100000000000001" customHeight="1" x14ac:dyDescent="0.25">
      <c r="A18" s="19" t="s">
        <v>72</v>
      </c>
      <c r="B18" s="20">
        <v>45751</v>
      </c>
      <c r="C18" s="21" t="s">
        <v>54</v>
      </c>
      <c r="D18" s="21" t="s">
        <v>55</v>
      </c>
      <c r="E18" s="20" t="s">
        <v>92</v>
      </c>
      <c r="F18" s="19" t="s">
        <v>110</v>
      </c>
      <c r="G18" s="19" t="s">
        <v>127</v>
      </c>
      <c r="H18" s="19" t="s">
        <v>71</v>
      </c>
      <c r="I18" s="22" t="s">
        <v>284</v>
      </c>
      <c r="J18" s="19" t="s">
        <v>159</v>
      </c>
      <c r="K18" s="19">
        <v>50111515</v>
      </c>
      <c r="L18" s="23">
        <v>1000000000</v>
      </c>
      <c r="M18" s="19">
        <v>3925</v>
      </c>
      <c r="N18" s="19">
        <v>25725</v>
      </c>
      <c r="O18" s="20">
        <v>45754</v>
      </c>
      <c r="P18" s="19" t="s">
        <v>164</v>
      </c>
      <c r="Q18" s="19" t="s">
        <v>167</v>
      </c>
      <c r="R18" s="19" t="s">
        <v>166</v>
      </c>
      <c r="S18" s="20">
        <v>45869</v>
      </c>
      <c r="T18" s="19" t="s">
        <v>285</v>
      </c>
      <c r="U18" s="19" t="s">
        <v>275</v>
      </c>
      <c r="V18" s="38" t="s">
        <v>297</v>
      </c>
      <c r="W18" s="24" t="s">
        <v>263</v>
      </c>
      <c r="X18" s="19" t="s">
        <v>312</v>
      </c>
      <c r="Y18" s="20">
        <v>45755</v>
      </c>
      <c r="Z18" s="19" t="s">
        <v>175</v>
      </c>
      <c r="AA18" s="19" t="s">
        <v>195</v>
      </c>
      <c r="AB18" s="19" t="s">
        <v>281</v>
      </c>
      <c r="AC18" s="19" t="s">
        <v>230</v>
      </c>
      <c r="AD18" s="19" t="s">
        <v>244</v>
      </c>
      <c r="AE18" s="19" t="s">
        <v>220</v>
      </c>
      <c r="AF18" s="20">
        <v>45779</v>
      </c>
      <c r="AG18" s="25">
        <f t="shared" si="4"/>
        <v>59</v>
      </c>
      <c r="AH18" s="26">
        <v>0</v>
      </c>
      <c r="AI18" s="26">
        <v>0</v>
      </c>
      <c r="AJ18" s="27">
        <v>500000000</v>
      </c>
      <c r="AK18" s="20">
        <v>45833</v>
      </c>
      <c r="AL18" s="28">
        <v>0</v>
      </c>
      <c r="AM18" s="19" t="s">
        <v>162</v>
      </c>
      <c r="AN18" s="29">
        <v>500000000</v>
      </c>
      <c r="AO18" s="29">
        <v>0</v>
      </c>
      <c r="AP18" s="30">
        <f>+L18+AJ18+AL18-AO18</f>
        <v>1500000000</v>
      </c>
      <c r="AQ18" s="31">
        <f t="shared" si="1"/>
        <v>543113834</v>
      </c>
      <c r="AR18" s="32">
        <v>956886166</v>
      </c>
      <c r="AS18" s="19" t="s">
        <v>250</v>
      </c>
      <c r="AT18" s="20">
        <v>45779</v>
      </c>
      <c r="AU18" s="20">
        <v>45838</v>
      </c>
      <c r="AV18" s="25">
        <v>59</v>
      </c>
      <c r="AW18" s="20"/>
      <c r="AX18" s="33">
        <f>AV18/AG18</f>
        <v>1</v>
      </c>
      <c r="AY18" s="33">
        <f>AV18/AG18</f>
        <v>1</v>
      </c>
      <c r="AZ18" s="33">
        <f t="shared" si="2"/>
        <v>0.36207588933333335</v>
      </c>
      <c r="BA18" s="33">
        <f t="shared" si="3"/>
        <v>0.36207588933333335</v>
      </c>
    </row>
    <row r="19" spans="1:53" ht="20.100000000000001" customHeight="1" x14ac:dyDescent="0.25">
      <c r="A19" s="19" t="s">
        <v>66</v>
      </c>
      <c r="B19" s="20">
        <v>45751</v>
      </c>
      <c r="C19" s="35" t="s">
        <v>54</v>
      </c>
      <c r="D19" s="35" t="s">
        <v>55</v>
      </c>
      <c r="E19" s="20" t="s">
        <v>92</v>
      </c>
      <c r="F19" s="19" t="s">
        <v>111</v>
      </c>
      <c r="G19" s="19" t="s">
        <v>126</v>
      </c>
      <c r="H19" s="19" t="s">
        <v>72</v>
      </c>
      <c r="I19" s="22" t="s">
        <v>144</v>
      </c>
      <c r="J19" s="19" t="s">
        <v>159</v>
      </c>
      <c r="K19" s="19">
        <v>50161814</v>
      </c>
      <c r="L19" s="23">
        <v>92527500</v>
      </c>
      <c r="M19" s="19">
        <v>5825</v>
      </c>
      <c r="N19" s="19">
        <v>25525</v>
      </c>
      <c r="O19" s="20">
        <v>45754</v>
      </c>
      <c r="P19" s="19" t="s">
        <v>164</v>
      </c>
      <c r="Q19" s="19" t="s">
        <v>167</v>
      </c>
      <c r="R19" s="19" t="s">
        <v>166</v>
      </c>
      <c r="S19" s="20">
        <v>45869</v>
      </c>
      <c r="T19" s="19" t="s">
        <v>285</v>
      </c>
      <c r="U19" s="19" t="s">
        <v>275</v>
      </c>
      <c r="V19" s="38" t="s">
        <v>298</v>
      </c>
      <c r="W19" s="24" t="s">
        <v>264</v>
      </c>
      <c r="X19" s="19" t="s">
        <v>312</v>
      </c>
      <c r="Y19" s="20">
        <v>45751</v>
      </c>
      <c r="Z19" s="19" t="s">
        <v>173</v>
      </c>
      <c r="AA19" s="19" t="s">
        <v>196</v>
      </c>
      <c r="AB19" s="19" t="s">
        <v>281</v>
      </c>
      <c r="AC19" s="19" t="s">
        <v>230</v>
      </c>
      <c r="AD19" s="19" t="s">
        <v>242</v>
      </c>
      <c r="AE19" s="19" t="s">
        <v>218</v>
      </c>
      <c r="AF19" s="20">
        <v>45754</v>
      </c>
      <c r="AG19" s="25">
        <f t="shared" si="4"/>
        <v>54</v>
      </c>
      <c r="AH19" s="26">
        <v>0</v>
      </c>
      <c r="AI19" s="26">
        <v>0</v>
      </c>
      <c r="AJ19" s="27">
        <v>46245300</v>
      </c>
      <c r="AK19" s="20">
        <v>45775</v>
      </c>
      <c r="AL19" s="28">
        <v>0</v>
      </c>
      <c r="AM19" s="19" t="s">
        <v>162</v>
      </c>
      <c r="AN19" s="29">
        <v>46245300</v>
      </c>
      <c r="AO19" s="29">
        <v>0</v>
      </c>
      <c r="AP19" s="30">
        <f>+L19+AJ19+AL19-AO19</f>
        <v>138772800</v>
      </c>
      <c r="AQ19" s="31">
        <f t="shared" si="1"/>
        <v>138772800</v>
      </c>
      <c r="AR19" s="32">
        <v>0</v>
      </c>
      <c r="AS19" s="19" t="s">
        <v>251</v>
      </c>
      <c r="AT19" s="20">
        <v>45754</v>
      </c>
      <c r="AU19" s="20">
        <v>45808</v>
      </c>
      <c r="AV19" s="25">
        <v>84</v>
      </c>
      <c r="AW19" s="20"/>
      <c r="AX19" s="33">
        <f>AV19/AG19</f>
        <v>1.5555555555555556</v>
      </c>
      <c r="AY19" s="33">
        <f>AV19/AG19</f>
        <v>1.5555555555555556</v>
      </c>
      <c r="AZ19" s="33">
        <f t="shared" si="2"/>
        <v>1</v>
      </c>
      <c r="BA19" s="33">
        <f t="shared" si="3"/>
        <v>1</v>
      </c>
    </row>
    <row r="20" spans="1:53" ht="20.100000000000001" customHeight="1" x14ac:dyDescent="0.25">
      <c r="A20" s="19" t="s">
        <v>67</v>
      </c>
      <c r="B20" s="20">
        <v>45754</v>
      </c>
      <c r="C20" s="21" t="s">
        <v>54</v>
      </c>
      <c r="D20" s="21" t="s">
        <v>55</v>
      </c>
      <c r="E20" s="20" t="s">
        <v>93</v>
      </c>
      <c r="F20" s="19" t="s">
        <v>112</v>
      </c>
      <c r="G20" s="19" t="s">
        <v>126</v>
      </c>
      <c r="H20" s="19" t="s">
        <v>73</v>
      </c>
      <c r="I20" s="22" t="s">
        <v>145</v>
      </c>
      <c r="J20" s="19" t="s">
        <v>160</v>
      </c>
      <c r="K20" s="19">
        <v>85122200</v>
      </c>
      <c r="L20" s="23">
        <v>26791883</v>
      </c>
      <c r="M20" s="19">
        <v>4225</v>
      </c>
      <c r="N20" s="19">
        <v>25825</v>
      </c>
      <c r="O20" s="20">
        <v>45754</v>
      </c>
      <c r="P20" s="19" t="s">
        <v>163</v>
      </c>
      <c r="Q20" s="19" t="s">
        <v>163</v>
      </c>
      <c r="R20" s="19" t="s">
        <v>163</v>
      </c>
      <c r="S20" s="19" t="s">
        <v>163</v>
      </c>
      <c r="T20" s="19" t="s">
        <v>285</v>
      </c>
      <c r="U20" s="19" t="s">
        <v>275</v>
      </c>
      <c r="V20" s="38" t="s">
        <v>299</v>
      </c>
      <c r="W20" s="24" t="s">
        <v>265</v>
      </c>
      <c r="X20" s="19" t="s">
        <v>312</v>
      </c>
      <c r="Y20" s="20">
        <v>45755</v>
      </c>
      <c r="Z20" s="19" t="s">
        <v>177</v>
      </c>
      <c r="AA20" s="19" t="s">
        <v>197</v>
      </c>
      <c r="AB20" s="19" t="s">
        <v>281</v>
      </c>
      <c r="AC20" s="19" t="s">
        <v>230</v>
      </c>
      <c r="AD20" s="36">
        <v>1098671489</v>
      </c>
      <c r="AE20" s="19" t="s">
        <v>211</v>
      </c>
      <c r="AF20" s="20">
        <v>45756</v>
      </c>
      <c r="AG20" s="25">
        <f t="shared" si="4"/>
        <v>266</v>
      </c>
      <c r="AH20" s="26">
        <v>0</v>
      </c>
      <c r="AI20" s="26">
        <v>0</v>
      </c>
      <c r="AJ20" s="27">
        <v>0</v>
      </c>
      <c r="AK20" s="19"/>
      <c r="AL20" s="28">
        <v>0</v>
      </c>
      <c r="AM20" s="19" t="s">
        <v>162</v>
      </c>
      <c r="AN20" s="29">
        <v>0</v>
      </c>
      <c r="AO20" s="29">
        <v>0</v>
      </c>
      <c r="AP20" s="30">
        <f>+L20+AJ20+AL20-AO20</f>
        <v>26791883</v>
      </c>
      <c r="AQ20" s="31">
        <f t="shared" si="1"/>
        <v>5679500</v>
      </c>
      <c r="AR20" s="32">
        <v>21112383</v>
      </c>
      <c r="AS20" s="19" t="s">
        <v>250</v>
      </c>
      <c r="AT20" s="20">
        <v>45756</v>
      </c>
      <c r="AU20" s="20">
        <v>46022</v>
      </c>
      <c r="AV20" s="25">
        <v>82</v>
      </c>
      <c r="AW20" s="20"/>
      <c r="AX20" s="33">
        <f>AV20/AG20</f>
        <v>0.30827067669172931</v>
      </c>
      <c r="AY20" s="33">
        <f>AV20/AG20</f>
        <v>0.30827067669172931</v>
      </c>
      <c r="AZ20" s="33">
        <f t="shared" si="2"/>
        <v>0.21198584660884046</v>
      </c>
      <c r="BA20" s="33">
        <f t="shared" si="3"/>
        <v>0.21198584660884046</v>
      </c>
    </row>
    <row r="21" spans="1:53" ht="20.100000000000001" customHeight="1" x14ac:dyDescent="0.25">
      <c r="A21" s="19" t="s">
        <v>68</v>
      </c>
      <c r="B21" s="20">
        <v>45756</v>
      </c>
      <c r="C21" s="35" t="s">
        <v>54</v>
      </c>
      <c r="D21" s="35" t="s">
        <v>55</v>
      </c>
      <c r="E21" s="20" t="s">
        <v>93</v>
      </c>
      <c r="F21" s="19" t="s">
        <v>113</v>
      </c>
      <c r="G21" s="19" t="s">
        <v>126</v>
      </c>
      <c r="H21" s="19" t="s">
        <v>74</v>
      </c>
      <c r="I21" s="22" t="s">
        <v>146</v>
      </c>
      <c r="J21" s="19" t="s">
        <v>159</v>
      </c>
      <c r="K21" s="19">
        <v>44103100</v>
      </c>
      <c r="L21" s="23">
        <v>21944600</v>
      </c>
      <c r="M21" s="19">
        <v>6225</v>
      </c>
      <c r="N21" s="19">
        <v>26225</v>
      </c>
      <c r="O21" s="20">
        <v>45756</v>
      </c>
      <c r="P21" s="19" t="s">
        <v>163</v>
      </c>
      <c r="Q21" s="19" t="s">
        <v>163</v>
      </c>
      <c r="R21" s="19" t="s">
        <v>163</v>
      </c>
      <c r="S21" s="19" t="s">
        <v>163</v>
      </c>
      <c r="T21" s="19" t="s">
        <v>285</v>
      </c>
      <c r="U21" s="19" t="s">
        <v>275</v>
      </c>
      <c r="V21" s="38" t="s">
        <v>300</v>
      </c>
      <c r="W21" s="24" t="s">
        <v>266</v>
      </c>
      <c r="X21" s="19" t="s">
        <v>312</v>
      </c>
      <c r="Y21" s="20">
        <v>45756</v>
      </c>
      <c r="Z21" s="19" t="s">
        <v>178</v>
      </c>
      <c r="AA21" s="19" t="s">
        <v>198</v>
      </c>
      <c r="AB21" s="19" t="s">
        <v>281</v>
      </c>
      <c r="AC21" s="19" t="s">
        <v>230</v>
      </c>
      <c r="AD21" s="19" t="s">
        <v>246</v>
      </c>
      <c r="AE21" s="19" t="s">
        <v>222</v>
      </c>
      <c r="AF21" s="20" t="s">
        <v>235</v>
      </c>
      <c r="AG21" s="25">
        <f t="shared" si="4"/>
        <v>230</v>
      </c>
      <c r="AH21" s="26">
        <v>0</v>
      </c>
      <c r="AI21" s="26">
        <v>0</v>
      </c>
      <c r="AJ21" s="27">
        <v>0</v>
      </c>
      <c r="AK21" s="19"/>
      <c r="AL21" s="28">
        <v>0</v>
      </c>
      <c r="AM21" s="19" t="s">
        <v>162</v>
      </c>
      <c r="AN21" s="29">
        <v>0</v>
      </c>
      <c r="AO21" s="29">
        <v>0</v>
      </c>
      <c r="AP21" s="30">
        <f>+L21+AJ21+AL21-AO21</f>
        <v>21944600</v>
      </c>
      <c r="AQ21" s="31">
        <f t="shared" si="1"/>
        <v>13379488.5</v>
      </c>
      <c r="AR21" s="32">
        <v>8565111.5</v>
      </c>
      <c r="AS21" s="19" t="s">
        <v>250</v>
      </c>
      <c r="AT21" s="20">
        <v>45761</v>
      </c>
      <c r="AU21" s="20">
        <v>45991</v>
      </c>
      <c r="AV21" s="25">
        <v>77</v>
      </c>
      <c r="AW21" s="20"/>
      <c r="AX21" s="33">
        <f>AV21/AG21</f>
        <v>0.33478260869565218</v>
      </c>
      <c r="AY21" s="33">
        <f>AV21/AG21</f>
        <v>0.33478260869565218</v>
      </c>
      <c r="AZ21" s="33">
        <f t="shared" si="2"/>
        <v>0.60969388824585546</v>
      </c>
      <c r="BA21" s="33">
        <f t="shared" si="3"/>
        <v>0.60969388824585546</v>
      </c>
    </row>
    <row r="22" spans="1:53" ht="20.100000000000001" customHeight="1" x14ac:dyDescent="0.25">
      <c r="A22" s="19" t="s">
        <v>75</v>
      </c>
      <c r="B22" s="20">
        <v>45771</v>
      </c>
      <c r="C22" s="21" t="s">
        <v>54</v>
      </c>
      <c r="D22" s="21" t="s">
        <v>55</v>
      </c>
      <c r="E22" s="20" t="s">
        <v>93</v>
      </c>
      <c r="F22" s="19" t="s">
        <v>114</v>
      </c>
      <c r="G22" s="19" t="s">
        <v>126</v>
      </c>
      <c r="H22" s="19" t="s">
        <v>75</v>
      </c>
      <c r="I22" s="22" t="s">
        <v>147</v>
      </c>
      <c r="J22" s="19" t="s">
        <v>160</v>
      </c>
      <c r="K22" s="19">
        <v>70141605</v>
      </c>
      <c r="L22" s="23">
        <v>79776647</v>
      </c>
      <c r="M22" s="19">
        <v>6325</v>
      </c>
      <c r="N22" s="19">
        <v>29625</v>
      </c>
      <c r="O22" s="20">
        <v>45772</v>
      </c>
      <c r="P22" s="19" t="s">
        <v>163</v>
      </c>
      <c r="Q22" s="19" t="s">
        <v>163</v>
      </c>
      <c r="R22" s="19" t="s">
        <v>163</v>
      </c>
      <c r="S22" s="19" t="s">
        <v>163</v>
      </c>
      <c r="T22" s="19" t="s">
        <v>285</v>
      </c>
      <c r="U22" s="19" t="s">
        <v>275</v>
      </c>
      <c r="V22" s="38" t="s">
        <v>301</v>
      </c>
      <c r="W22" s="24" t="s">
        <v>267</v>
      </c>
      <c r="X22" s="19" t="s">
        <v>312</v>
      </c>
      <c r="Y22" s="20">
        <v>45772</v>
      </c>
      <c r="Z22" s="19" t="s">
        <v>174</v>
      </c>
      <c r="AA22" s="19" t="s">
        <v>199</v>
      </c>
      <c r="AB22" s="19" t="s">
        <v>281</v>
      </c>
      <c r="AC22" s="19" t="s">
        <v>230</v>
      </c>
      <c r="AD22" s="36">
        <v>1102360126</v>
      </c>
      <c r="AE22" s="19" t="s">
        <v>223</v>
      </c>
      <c r="AF22" s="20">
        <v>45776</v>
      </c>
      <c r="AG22" s="25">
        <f t="shared" si="4"/>
        <v>246</v>
      </c>
      <c r="AH22" s="26">
        <v>0</v>
      </c>
      <c r="AI22" s="26">
        <v>0</v>
      </c>
      <c r="AJ22" s="27">
        <v>0</v>
      </c>
      <c r="AK22" s="19"/>
      <c r="AL22" s="28">
        <v>0</v>
      </c>
      <c r="AM22" s="19" t="s">
        <v>162</v>
      </c>
      <c r="AN22" s="29">
        <v>0</v>
      </c>
      <c r="AO22" s="29">
        <v>0</v>
      </c>
      <c r="AP22" s="30">
        <f>+L22+AJ22+AL22-AO22</f>
        <v>79776647</v>
      </c>
      <c r="AQ22" s="31">
        <f t="shared" si="1"/>
        <v>7227904</v>
      </c>
      <c r="AR22" s="32">
        <v>72548743</v>
      </c>
      <c r="AS22" s="19" t="s">
        <v>250</v>
      </c>
      <c r="AT22" s="20">
        <v>45776</v>
      </c>
      <c r="AU22" s="20">
        <v>46022</v>
      </c>
      <c r="AV22" s="25">
        <v>62</v>
      </c>
      <c r="AW22" s="20"/>
      <c r="AX22" s="33">
        <f>AV22/AG22</f>
        <v>0.25203252032520324</v>
      </c>
      <c r="AY22" s="33">
        <f>AV22/AG22</f>
        <v>0.25203252032520324</v>
      </c>
      <c r="AZ22" s="33">
        <f t="shared" si="2"/>
        <v>9.0601752164389662E-2</v>
      </c>
      <c r="BA22" s="33">
        <f t="shared" si="3"/>
        <v>9.0601752164389662E-2</v>
      </c>
    </row>
    <row r="23" spans="1:53" ht="20.100000000000001" customHeight="1" x14ac:dyDescent="0.25">
      <c r="A23" s="19" t="s">
        <v>74</v>
      </c>
      <c r="B23" s="20">
        <v>45772</v>
      </c>
      <c r="C23" s="35" t="s">
        <v>54</v>
      </c>
      <c r="D23" s="35" t="s">
        <v>55</v>
      </c>
      <c r="E23" s="20" t="s">
        <v>92</v>
      </c>
      <c r="F23" s="19" t="s">
        <v>115</v>
      </c>
      <c r="G23" s="19" t="s">
        <v>126</v>
      </c>
      <c r="H23" s="19" t="s">
        <v>76</v>
      </c>
      <c r="I23" s="22" t="s">
        <v>148</v>
      </c>
      <c r="J23" s="19" t="s">
        <v>160</v>
      </c>
      <c r="K23" s="19">
        <v>78101800</v>
      </c>
      <c r="L23" s="23">
        <v>92527500</v>
      </c>
      <c r="M23" s="19">
        <v>3525</v>
      </c>
      <c r="N23" s="19">
        <v>29725</v>
      </c>
      <c r="O23" s="20">
        <v>45772</v>
      </c>
      <c r="P23" s="19" t="s">
        <v>163</v>
      </c>
      <c r="Q23" s="19" t="s">
        <v>163</v>
      </c>
      <c r="R23" s="19" t="s">
        <v>163</v>
      </c>
      <c r="S23" s="19" t="s">
        <v>163</v>
      </c>
      <c r="T23" s="19" t="s">
        <v>285</v>
      </c>
      <c r="U23" s="19" t="s">
        <v>275</v>
      </c>
      <c r="V23" s="24" t="s">
        <v>302</v>
      </c>
      <c r="W23" s="24" t="s">
        <v>268</v>
      </c>
      <c r="X23" s="19" t="s">
        <v>312</v>
      </c>
      <c r="Y23" s="20">
        <v>45775</v>
      </c>
      <c r="Z23" s="19" t="s">
        <v>176</v>
      </c>
      <c r="AA23" s="19" t="s">
        <v>200</v>
      </c>
      <c r="AB23" s="19" t="s">
        <v>281</v>
      </c>
      <c r="AC23" s="19" t="s">
        <v>230</v>
      </c>
      <c r="AD23" s="36">
        <v>1098643491</v>
      </c>
      <c r="AE23" s="19" t="s">
        <v>224</v>
      </c>
      <c r="AF23" s="20">
        <v>45776</v>
      </c>
      <c r="AG23" s="25">
        <f t="shared" si="4"/>
        <v>154</v>
      </c>
      <c r="AH23" s="26">
        <v>0</v>
      </c>
      <c r="AI23" s="26">
        <v>0</v>
      </c>
      <c r="AJ23" s="27">
        <v>0</v>
      </c>
      <c r="AK23" s="19"/>
      <c r="AL23" s="28">
        <v>0</v>
      </c>
      <c r="AM23" s="19" t="s">
        <v>162</v>
      </c>
      <c r="AN23" s="29">
        <v>0</v>
      </c>
      <c r="AO23" s="29">
        <v>0</v>
      </c>
      <c r="AP23" s="30">
        <f>+L23+AJ23+AL23-AO23</f>
        <v>92527500</v>
      </c>
      <c r="AQ23" s="31">
        <f t="shared" si="1"/>
        <v>90553400</v>
      </c>
      <c r="AR23" s="32">
        <v>1974100</v>
      </c>
      <c r="AS23" s="19" t="s">
        <v>250</v>
      </c>
      <c r="AT23" s="20">
        <v>45776</v>
      </c>
      <c r="AU23" s="20">
        <v>45930</v>
      </c>
      <c r="AV23" s="25">
        <v>62</v>
      </c>
      <c r="AW23" s="20"/>
      <c r="AX23" s="33">
        <f>AV23/AG23</f>
        <v>0.40259740259740262</v>
      </c>
      <c r="AY23" s="33">
        <f>AV23/AG23</f>
        <v>0.40259740259740262</v>
      </c>
      <c r="AZ23" s="33">
        <f t="shared" si="2"/>
        <v>0.97866472129907323</v>
      </c>
      <c r="BA23" s="33">
        <f t="shared" si="3"/>
        <v>0.97866472129907323</v>
      </c>
    </row>
    <row r="24" spans="1:53" ht="20.100000000000001" customHeight="1" x14ac:dyDescent="0.25">
      <c r="A24" s="19" t="s">
        <v>78</v>
      </c>
      <c r="B24" s="20">
        <v>45776</v>
      </c>
      <c r="C24" s="21" t="s">
        <v>54</v>
      </c>
      <c r="D24" s="21" t="s">
        <v>55</v>
      </c>
      <c r="E24" s="20" t="s">
        <v>93</v>
      </c>
      <c r="F24" s="19" t="s">
        <v>116</v>
      </c>
      <c r="G24" s="19" t="s">
        <v>126</v>
      </c>
      <c r="H24" s="19" t="s">
        <v>77</v>
      </c>
      <c r="I24" s="22" t="s">
        <v>149</v>
      </c>
      <c r="J24" s="19" t="s">
        <v>160</v>
      </c>
      <c r="K24" s="19">
        <v>81111812</v>
      </c>
      <c r="L24" s="23">
        <v>30000000</v>
      </c>
      <c r="M24" s="19">
        <v>7025</v>
      </c>
      <c r="N24" s="19">
        <v>33525</v>
      </c>
      <c r="O24" s="20">
        <v>45777</v>
      </c>
      <c r="P24" s="19" t="s">
        <v>163</v>
      </c>
      <c r="Q24" s="19" t="s">
        <v>163</v>
      </c>
      <c r="R24" s="19" t="s">
        <v>163</v>
      </c>
      <c r="S24" s="19" t="s">
        <v>163</v>
      </c>
      <c r="T24" s="19" t="s">
        <v>285</v>
      </c>
      <c r="U24" s="19" t="s">
        <v>280</v>
      </c>
      <c r="V24" s="38" t="s">
        <v>303</v>
      </c>
      <c r="W24" s="24" t="s">
        <v>269</v>
      </c>
      <c r="X24" s="19" t="s">
        <v>312</v>
      </c>
      <c r="Y24" s="20">
        <v>45777</v>
      </c>
      <c r="Z24" s="19" t="s">
        <v>174</v>
      </c>
      <c r="AA24" s="19" t="s">
        <v>201</v>
      </c>
      <c r="AB24" s="19" t="s">
        <v>281</v>
      </c>
      <c r="AC24" s="19" t="s">
        <v>230</v>
      </c>
      <c r="AD24" s="19" t="s">
        <v>246</v>
      </c>
      <c r="AE24" s="19" t="s">
        <v>225</v>
      </c>
      <c r="AF24" s="20" t="s">
        <v>236</v>
      </c>
      <c r="AG24" s="25">
        <f t="shared" si="4"/>
        <v>209</v>
      </c>
      <c r="AH24" s="26">
        <v>0</v>
      </c>
      <c r="AI24" s="26">
        <v>0</v>
      </c>
      <c r="AJ24" s="27">
        <v>0</v>
      </c>
      <c r="AK24" s="19"/>
      <c r="AL24" s="28">
        <v>0</v>
      </c>
      <c r="AM24" s="19" t="s">
        <v>162</v>
      </c>
      <c r="AN24" s="29">
        <v>0</v>
      </c>
      <c r="AO24" s="29">
        <v>0</v>
      </c>
      <c r="AP24" s="30">
        <f>+L24+AJ24+AL24-AO24</f>
        <v>30000000</v>
      </c>
      <c r="AQ24" s="31">
        <f t="shared" si="1"/>
        <v>7526000</v>
      </c>
      <c r="AR24" s="32">
        <v>22474000</v>
      </c>
      <c r="AS24" s="19" t="s">
        <v>250</v>
      </c>
      <c r="AT24" s="20">
        <v>45782</v>
      </c>
      <c r="AU24" s="20">
        <v>45991</v>
      </c>
      <c r="AV24" s="25">
        <v>56</v>
      </c>
      <c r="AW24" s="20"/>
      <c r="AX24" s="33">
        <f>AV24/AG24</f>
        <v>0.26794258373205743</v>
      </c>
      <c r="AY24" s="33">
        <f>AV24/AG24</f>
        <v>0.26794258373205743</v>
      </c>
      <c r="AZ24" s="33">
        <f t="shared" si="2"/>
        <v>0.25086666666666668</v>
      </c>
      <c r="BA24" s="33">
        <f t="shared" si="3"/>
        <v>0.25086666666666668</v>
      </c>
    </row>
    <row r="25" spans="1:53" ht="20.100000000000001" customHeight="1" x14ac:dyDescent="0.25">
      <c r="A25" s="19" t="s">
        <v>77</v>
      </c>
      <c r="B25" s="20" t="s">
        <v>91</v>
      </c>
      <c r="C25" s="35" t="s">
        <v>54</v>
      </c>
      <c r="D25" s="35" t="s">
        <v>55</v>
      </c>
      <c r="E25" s="20" t="s">
        <v>92</v>
      </c>
      <c r="F25" s="19" t="s">
        <v>117</v>
      </c>
      <c r="G25" s="19" t="s">
        <v>127</v>
      </c>
      <c r="H25" s="19" t="s">
        <v>78</v>
      </c>
      <c r="I25" s="22" t="s">
        <v>150</v>
      </c>
      <c r="J25" s="19" t="s">
        <v>159</v>
      </c>
      <c r="K25" s="19">
        <v>50121537</v>
      </c>
      <c r="L25" s="23">
        <v>300000000</v>
      </c>
      <c r="M25" s="19">
        <v>3225</v>
      </c>
      <c r="N25" s="19">
        <v>33625</v>
      </c>
      <c r="O25" s="20">
        <v>45777</v>
      </c>
      <c r="P25" s="19" t="s">
        <v>164</v>
      </c>
      <c r="Q25" s="19" t="s">
        <v>167</v>
      </c>
      <c r="R25" s="19" t="s">
        <v>166</v>
      </c>
      <c r="S25" s="20">
        <v>45869</v>
      </c>
      <c r="T25" s="19" t="s">
        <v>285</v>
      </c>
      <c r="U25" s="19" t="s">
        <v>275</v>
      </c>
      <c r="V25" s="38" t="s">
        <v>304</v>
      </c>
      <c r="W25" s="24" t="s">
        <v>270</v>
      </c>
      <c r="X25" s="19" t="s">
        <v>312</v>
      </c>
      <c r="Y25" s="20">
        <v>45779</v>
      </c>
      <c r="Z25" s="19" t="s">
        <v>175</v>
      </c>
      <c r="AA25" s="19" t="s">
        <v>202</v>
      </c>
      <c r="AB25" s="19" t="s">
        <v>281</v>
      </c>
      <c r="AC25" s="19" t="s">
        <v>230</v>
      </c>
      <c r="AD25" s="19" t="s">
        <v>247</v>
      </c>
      <c r="AE25" s="19" t="s">
        <v>226</v>
      </c>
      <c r="AF25" s="20">
        <v>45782</v>
      </c>
      <c r="AG25" s="25">
        <f t="shared" si="4"/>
        <v>56</v>
      </c>
      <c r="AH25" s="26">
        <v>0</v>
      </c>
      <c r="AI25" s="26">
        <v>0</v>
      </c>
      <c r="AJ25" s="27">
        <v>150000000</v>
      </c>
      <c r="AK25" s="20">
        <v>45833</v>
      </c>
      <c r="AL25" s="28">
        <v>0</v>
      </c>
      <c r="AM25" s="19" t="s">
        <v>162</v>
      </c>
      <c r="AN25" s="29">
        <v>150000000</v>
      </c>
      <c r="AO25" s="29">
        <v>0</v>
      </c>
      <c r="AP25" s="30">
        <f>+L25+AJ25+AL25-AO25</f>
        <v>450000000</v>
      </c>
      <c r="AQ25" s="31">
        <f t="shared" si="1"/>
        <v>189488777.08000001</v>
      </c>
      <c r="AR25" s="32">
        <v>260511222.91999999</v>
      </c>
      <c r="AS25" s="19" t="s">
        <v>250</v>
      </c>
      <c r="AT25" s="20">
        <v>45782</v>
      </c>
      <c r="AU25" s="20">
        <v>45838</v>
      </c>
      <c r="AV25" s="25">
        <v>56</v>
      </c>
      <c r="AW25" s="20"/>
      <c r="AX25" s="33">
        <f>AV25/AG25</f>
        <v>1</v>
      </c>
      <c r="AY25" s="33">
        <f>AV25/AG25</f>
        <v>1</v>
      </c>
      <c r="AZ25" s="33">
        <f t="shared" si="2"/>
        <v>0.42108617128888892</v>
      </c>
      <c r="BA25" s="33">
        <f t="shared" si="3"/>
        <v>0.42108617128888892</v>
      </c>
    </row>
    <row r="26" spans="1:53" ht="20.100000000000001" customHeight="1" x14ac:dyDescent="0.25">
      <c r="A26" s="19" t="s">
        <v>88</v>
      </c>
      <c r="B26" s="20">
        <v>45777</v>
      </c>
      <c r="C26" s="21" t="s">
        <v>54</v>
      </c>
      <c r="D26" s="21" t="s">
        <v>55</v>
      </c>
      <c r="E26" s="20" t="s">
        <v>93</v>
      </c>
      <c r="F26" s="19" t="s">
        <v>118</v>
      </c>
      <c r="G26" s="19" t="s">
        <v>126</v>
      </c>
      <c r="H26" s="19" t="s">
        <v>79</v>
      </c>
      <c r="I26" s="22" t="s">
        <v>151</v>
      </c>
      <c r="J26" s="19" t="s">
        <v>159</v>
      </c>
      <c r="K26" s="19">
        <v>72101511</v>
      </c>
      <c r="L26" s="23">
        <v>18000000</v>
      </c>
      <c r="M26" s="19">
        <v>7325</v>
      </c>
      <c r="N26" s="19" t="s">
        <v>163</v>
      </c>
      <c r="O26" s="20" t="s">
        <v>163</v>
      </c>
      <c r="P26" s="19" t="s">
        <v>163</v>
      </c>
      <c r="Q26" s="19" t="s">
        <v>163</v>
      </c>
      <c r="R26" s="19" t="s">
        <v>163</v>
      </c>
      <c r="S26" s="19" t="s">
        <v>163</v>
      </c>
      <c r="T26" s="19" t="s">
        <v>285</v>
      </c>
      <c r="U26" s="19" t="s">
        <v>275</v>
      </c>
      <c r="V26" s="24" t="s">
        <v>305</v>
      </c>
      <c r="W26" s="24" t="s">
        <v>271</v>
      </c>
      <c r="X26" s="19" t="s">
        <v>312</v>
      </c>
      <c r="Y26" s="20">
        <v>45786</v>
      </c>
      <c r="Z26" s="19" t="s">
        <v>176</v>
      </c>
      <c r="AA26" s="19" t="s">
        <v>203</v>
      </c>
      <c r="AB26" s="19" t="s">
        <v>281</v>
      </c>
      <c r="AC26" s="19" t="s">
        <v>230</v>
      </c>
      <c r="AD26" s="19" t="s">
        <v>248</v>
      </c>
      <c r="AE26" s="19" t="s">
        <v>227</v>
      </c>
      <c r="AF26" s="20">
        <v>45791</v>
      </c>
      <c r="AG26" s="25">
        <f t="shared" si="4"/>
        <v>230</v>
      </c>
      <c r="AH26" s="26">
        <v>0</v>
      </c>
      <c r="AI26" s="26">
        <v>0</v>
      </c>
      <c r="AJ26" s="27">
        <v>0</v>
      </c>
      <c r="AK26" s="19"/>
      <c r="AL26" s="28">
        <v>0</v>
      </c>
      <c r="AM26" s="19" t="s">
        <v>162</v>
      </c>
      <c r="AN26" s="29">
        <v>0</v>
      </c>
      <c r="AO26" s="29">
        <v>0</v>
      </c>
      <c r="AP26" s="30">
        <f>+L26+AJ26+AL26-AO26</f>
        <v>18000000</v>
      </c>
      <c r="AQ26" s="31">
        <f>+AP26-AR26</f>
        <v>0</v>
      </c>
      <c r="AR26" s="32">
        <v>18000000</v>
      </c>
      <c r="AS26" s="19" t="s">
        <v>250</v>
      </c>
      <c r="AT26" s="20">
        <v>45761</v>
      </c>
      <c r="AU26" s="20">
        <v>45991</v>
      </c>
      <c r="AV26" s="25">
        <v>77</v>
      </c>
      <c r="AW26" s="20"/>
      <c r="AX26" s="33">
        <f>AV26/AG26</f>
        <v>0.33478260869565218</v>
      </c>
      <c r="AY26" s="33">
        <f>AV26/AG26</f>
        <v>0.33478260869565218</v>
      </c>
      <c r="AZ26" s="33">
        <f t="shared" si="2"/>
        <v>0</v>
      </c>
      <c r="BA26" s="33">
        <f t="shared" si="3"/>
        <v>0</v>
      </c>
    </row>
    <row r="27" spans="1:53" ht="20.100000000000001" customHeight="1" x14ac:dyDescent="0.25">
      <c r="A27" s="19" t="s">
        <v>89</v>
      </c>
      <c r="B27" s="20">
        <v>45792</v>
      </c>
      <c r="C27" s="35" t="s">
        <v>54</v>
      </c>
      <c r="D27" s="35" t="s">
        <v>55</v>
      </c>
      <c r="E27" s="20" t="s">
        <v>93</v>
      </c>
      <c r="F27" s="19" t="s">
        <v>119</v>
      </c>
      <c r="G27" s="19" t="s">
        <v>129</v>
      </c>
      <c r="H27" s="19" t="s">
        <v>80</v>
      </c>
      <c r="I27" s="22" t="s">
        <v>152</v>
      </c>
      <c r="J27" s="19" t="s">
        <v>160</v>
      </c>
      <c r="K27" s="19">
        <v>93141506</v>
      </c>
      <c r="L27" s="23">
        <v>34436976</v>
      </c>
      <c r="M27" s="19">
        <v>3825</v>
      </c>
      <c r="N27" s="19">
        <v>37225</v>
      </c>
      <c r="O27" s="20">
        <v>45793</v>
      </c>
      <c r="P27" s="19" t="s">
        <v>163</v>
      </c>
      <c r="Q27" s="19" t="s">
        <v>163</v>
      </c>
      <c r="R27" s="19" t="s">
        <v>163</v>
      </c>
      <c r="S27" s="19" t="s">
        <v>163</v>
      </c>
      <c r="T27" s="19" t="s">
        <v>285</v>
      </c>
      <c r="U27" s="19" t="s">
        <v>275</v>
      </c>
      <c r="V27" s="24" t="s">
        <v>306</v>
      </c>
      <c r="W27" s="24" t="s">
        <v>277</v>
      </c>
      <c r="X27" s="19" t="s">
        <v>312</v>
      </c>
      <c r="Y27" s="20">
        <v>45793</v>
      </c>
      <c r="Z27" s="19" t="s">
        <v>174</v>
      </c>
      <c r="AA27" s="19" t="s">
        <v>204</v>
      </c>
      <c r="AB27" s="19" t="s">
        <v>281</v>
      </c>
      <c r="AC27" s="19" t="s">
        <v>230</v>
      </c>
      <c r="AD27" s="36">
        <v>1098677154</v>
      </c>
      <c r="AE27" s="19" t="s">
        <v>216</v>
      </c>
      <c r="AF27" s="20">
        <v>45798</v>
      </c>
      <c r="AG27" s="25">
        <f t="shared" si="4"/>
        <v>154</v>
      </c>
      <c r="AH27" s="26">
        <v>0</v>
      </c>
      <c r="AI27" s="26">
        <v>0</v>
      </c>
      <c r="AJ27" s="27">
        <v>0</v>
      </c>
      <c r="AK27" s="19"/>
      <c r="AL27" s="28">
        <v>0</v>
      </c>
      <c r="AM27" s="19" t="s">
        <v>162</v>
      </c>
      <c r="AN27" s="29">
        <v>0</v>
      </c>
      <c r="AO27" s="29">
        <v>0</v>
      </c>
      <c r="AP27" s="30">
        <f>+L27+AJ27+AL27-AO27</f>
        <v>34436976</v>
      </c>
      <c r="AQ27" s="31">
        <f t="shared" si="1"/>
        <v>4839560</v>
      </c>
      <c r="AR27" s="32">
        <v>29597416</v>
      </c>
      <c r="AS27" s="19" t="s">
        <v>250</v>
      </c>
      <c r="AT27" s="20">
        <v>45776</v>
      </c>
      <c r="AU27" s="20">
        <v>45930</v>
      </c>
      <c r="AV27" s="25">
        <v>62</v>
      </c>
      <c r="AW27" s="20"/>
      <c r="AX27" s="33">
        <f>AV27/AG27</f>
        <v>0.40259740259740262</v>
      </c>
      <c r="AY27" s="33">
        <f>AV27/AG27</f>
        <v>0.40259740259740262</v>
      </c>
      <c r="AZ27" s="33">
        <f t="shared" si="2"/>
        <v>0.14053382619890897</v>
      </c>
      <c r="BA27" s="33">
        <f t="shared" si="3"/>
        <v>0.14053382619890897</v>
      </c>
    </row>
    <row r="28" spans="1:53" ht="20.100000000000001" customHeight="1" x14ac:dyDescent="0.25">
      <c r="A28" s="19" t="s">
        <v>90</v>
      </c>
      <c r="B28" s="20">
        <v>45806</v>
      </c>
      <c r="C28" s="21" t="s">
        <v>54</v>
      </c>
      <c r="D28" s="21" t="s">
        <v>55</v>
      </c>
      <c r="E28" s="20" t="s">
        <v>93</v>
      </c>
      <c r="F28" s="19" t="s">
        <v>120</v>
      </c>
      <c r="G28" s="19" t="s">
        <v>126</v>
      </c>
      <c r="H28" s="19" t="s">
        <v>81</v>
      </c>
      <c r="I28" s="22" t="s">
        <v>153</v>
      </c>
      <c r="J28" s="19" t="s">
        <v>159</v>
      </c>
      <c r="K28" s="19">
        <v>72101509</v>
      </c>
      <c r="L28" s="23">
        <v>12223679</v>
      </c>
      <c r="M28" s="19">
        <v>6925</v>
      </c>
      <c r="N28" s="19">
        <v>41525</v>
      </c>
      <c r="O28" s="20">
        <v>45807</v>
      </c>
      <c r="P28" s="19" t="s">
        <v>163</v>
      </c>
      <c r="Q28" s="19" t="s">
        <v>163</v>
      </c>
      <c r="R28" s="19" t="s">
        <v>163</v>
      </c>
      <c r="S28" s="19" t="s">
        <v>163</v>
      </c>
      <c r="T28" s="19" t="s">
        <v>285</v>
      </c>
      <c r="U28" s="19" t="s">
        <v>275</v>
      </c>
      <c r="V28" s="24" t="s">
        <v>307</v>
      </c>
      <c r="W28" s="24" t="s">
        <v>272</v>
      </c>
      <c r="X28" s="19" t="s">
        <v>312</v>
      </c>
      <c r="Y28" s="20" t="s">
        <v>168</v>
      </c>
      <c r="Z28" s="19" t="s">
        <v>176</v>
      </c>
      <c r="AA28" s="19" t="s">
        <v>205</v>
      </c>
      <c r="AB28" s="19" t="s">
        <v>281</v>
      </c>
      <c r="AC28" s="19" t="s">
        <v>230</v>
      </c>
      <c r="AD28" s="36">
        <v>1098671489</v>
      </c>
      <c r="AE28" s="19" t="s">
        <v>211</v>
      </c>
      <c r="AF28" s="20">
        <v>45818</v>
      </c>
      <c r="AG28" s="25">
        <f t="shared" si="4"/>
        <v>154</v>
      </c>
      <c r="AH28" s="26">
        <v>0</v>
      </c>
      <c r="AI28" s="26">
        <v>0</v>
      </c>
      <c r="AJ28" s="27">
        <v>0</v>
      </c>
      <c r="AK28" s="19"/>
      <c r="AL28" s="28">
        <v>0</v>
      </c>
      <c r="AM28" s="19" t="s">
        <v>162</v>
      </c>
      <c r="AN28" s="29">
        <v>0</v>
      </c>
      <c r="AO28" s="29">
        <v>0</v>
      </c>
      <c r="AP28" s="30">
        <f>+L28+AJ28+AL28-AO28</f>
        <v>12223679</v>
      </c>
      <c r="AQ28" s="31">
        <f t="shared" si="1"/>
        <v>0</v>
      </c>
      <c r="AR28" s="32">
        <v>12223679</v>
      </c>
      <c r="AS28" s="19" t="s">
        <v>250</v>
      </c>
      <c r="AT28" s="20">
        <v>45776</v>
      </c>
      <c r="AU28" s="20">
        <v>45930</v>
      </c>
      <c r="AV28" s="25">
        <v>62</v>
      </c>
      <c r="AW28" s="20"/>
      <c r="AX28" s="33">
        <f>AV28/AG28</f>
        <v>0.40259740259740262</v>
      </c>
      <c r="AY28" s="33">
        <f>AV28/AG28</f>
        <v>0.40259740259740262</v>
      </c>
      <c r="AZ28" s="33">
        <f t="shared" si="2"/>
        <v>0</v>
      </c>
      <c r="BA28" s="33">
        <f t="shared" si="3"/>
        <v>0</v>
      </c>
    </row>
    <row r="29" spans="1:53" ht="20.100000000000001" customHeight="1" x14ac:dyDescent="0.25">
      <c r="A29" s="19" t="s">
        <v>79</v>
      </c>
      <c r="B29" s="20">
        <v>45817</v>
      </c>
      <c r="C29" s="35" t="s">
        <v>54</v>
      </c>
      <c r="D29" s="35" t="s">
        <v>55</v>
      </c>
      <c r="E29" s="20" t="s">
        <v>93</v>
      </c>
      <c r="F29" s="19" t="s">
        <v>121</v>
      </c>
      <c r="G29" s="19" t="s">
        <v>126</v>
      </c>
      <c r="H29" s="19" t="s">
        <v>82</v>
      </c>
      <c r="I29" s="22" t="s">
        <v>154</v>
      </c>
      <c r="J29" s="19" t="s">
        <v>160</v>
      </c>
      <c r="K29" s="19">
        <v>78181505</v>
      </c>
      <c r="L29" s="23">
        <v>4007000</v>
      </c>
      <c r="M29" s="19">
        <v>5525</v>
      </c>
      <c r="N29" s="19">
        <v>42525</v>
      </c>
      <c r="O29" s="20">
        <v>45818</v>
      </c>
      <c r="P29" s="19" t="s">
        <v>163</v>
      </c>
      <c r="Q29" s="19" t="s">
        <v>163</v>
      </c>
      <c r="R29" s="19" t="s">
        <v>163</v>
      </c>
      <c r="S29" s="19" t="s">
        <v>163</v>
      </c>
      <c r="T29" s="19" t="s">
        <v>285</v>
      </c>
      <c r="U29" s="19" t="s">
        <v>275</v>
      </c>
      <c r="V29" s="24" t="s">
        <v>308</v>
      </c>
      <c r="W29" s="24" t="s">
        <v>273</v>
      </c>
      <c r="X29" s="19" t="s">
        <v>163</v>
      </c>
      <c r="Y29" s="19" t="s">
        <v>163</v>
      </c>
      <c r="Z29" s="19" t="s">
        <v>163</v>
      </c>
      <c r="AA29" s="19" t="s">
        <v>163</v>
      </c>
      <c r="AB29" s="19" t="s">
        <v>281</v>
      </c>
      <c r="AC29" s="19" t="s">
        <v>230</v>
      </c>
      <c r="AD29" s="36">
        <v>10188313</v>
      </c>
      <c r="AE29" s="19" t="s">
        <v>228</v>
      </c>
      <c r="AF29" s="20">
        <v>45818</v>
      </c>
      <c r="AG29" s="25">
        <f t="shared" si="4"/>
        <v>190</v>
      </c>
      <c r="AH29" s="26">
        <v>0</v>
      </c>
      <c r="AI29" s="26">
        <v>0</v>
      </c>
      <c r="AJ29" s="27">
        <v>0</v>
      </c>
      <c r="AK29" s="19"/>
      <c r="AL29" s="28">
        <v>0</v>
      </c>
      <c r="AM29" s="19" t="s">
        <v>162</v>
      </c>
      <c r="AN29" s="29">
        <v>0</v>
      </c>
      <c r="AO29" s="29">
        <v>0</v>
      </c>
      <c r="AP29" s="30">
        <f>+L29+AJ29+AL29-AO29</f>
        <v>4007000</v>
      </c>
      <c r="AQ29" s="31">
        <f t="shared" si="1"/>
        <v>1063500</v>
      </c>
      <c r="AR29" s="32">
        <v>2943500</v>
      </c>
      <c r="AS29" s="19" t="s">
        <v>250</v>
      </c>
      <c r="AT29" s="20">
        <v>45818</v>
      </c>
      <c r="AU29" s="20">
        <v>46008</v>
      </c>
      <c r="AV29" s="25">
        <v>20</v>
      </c>
      <c r="AW29" s="20"/>
      <c r="AX29" s="33">
        <f>AV29/AG29</f>
        <v>0.10526315789473684</v>
      </c>
      <c r="AY29" s="33">
        <f>AV29/AG29</f>
        <v>0.10526315789473684</v>
      </c>
      <c r="AZ29" s="33">
        <f t="shared" si="2"/>
        <v>0.26541053156975292</v>
      </c>
      <c r="BA29" s="33">
        <f t="shared" si="3"/>
        <v>0.26541053156975292</v>
      </c>
    </row>
    <row r="30" spans="1:53" ht="20.100000000000001" customHeight="1" x14ac:dyDescent="0.25">
      <c r="A30" s="19" t="s">
        <v>76</v>
      </c>
      <c r="B30" s="20">
        <v>45824</v>
      </c>
      <c r="C30" s="21" t="s">
        <v>54</v>
      </c>
      <c r="D30" s="21" t="s">
        <v>55</v>
      </c>
      <c r="E30" s="20" t="s">
        <v>92</v>
      </c>
      <c r="F30" s="19" t="s">
        <v>122</v>
      </c>
      <c r="G30" s="19" t="s">
        <v>127</v>
      </c>
      <c r="H30" s="19" t="s">
        <v>83</v>
      </c>
      <c r="I30" s="22" t="s">
        <v>155</v>
      </c>
      <c r="J30" s="19" t="s">
        <v>159</v>
      </c>
      <c r="K30" s="19">
        <v>50181901</v>
      </c>
      <c r="L30" s="23">
        <v>575915000</v>
      </c>
      <c r="M30" s="19">
        <v>3425</v>
      </c>
      <c r="N30" s="19">
        <v>44225</v>
      </c>
      <c r="O30" s="20">
        <v>45825</v>
      </c>
      <c r="P30" s="19" t="s">
        <v>164</v>
      </c>
      <c r="Q30" s="19" t="s">
        <v>167</v>
      </c>
      <c r="R30" s="19" t="s">
        <v>166</v>
      </c>
      <c r="S30" s="20">
        <v>45869</v>
      </c>
      <c r="T30" s="19" t="s">
        <v>285</v>
      </c>
      <c r="U30" s="19" t="s">
        <v>275</v>
      </c>
      <c r="V30" s="38" t="s">
        <v>295</v>
      </c>
      <c r="W30" s="24" t="s">
        <v>278</v>
      </c>
      <c r="X30" s="19" t="s">
        <v>312</v>
      </c>
      <c r="Y30" s="19" t="s">
        <v>169</v>
      </c>
      <c r="Z30" s="19" t="s">
        <v>175</v>
      </c>
      <c r="AA30" s="19" t="s">
        <v>206</v>
      </c>
      <c r="AB30" s="19" t="s">
        <v>281</v>
      </c>
      <c r="AC30" s="19" t="s">
        <v>230</v>
      </c>
      <c r="AD30" s="36">
        <v>1102371017</v>
      </c>
      <c r="AE30" s="19" t="s">
        <v>229</v>
      </c>
      <c r="AF30" s="20">
        <v>45832</v>
      </c>
      <c r="AG30" s="25">
        <f t="shared" si="4"/>
        <v>135</v>
      </c>
      <c r="AH30" s="26">
        <v>0</v>
      </c>
      <c r="AI30" s="26">
        <v>0</v>
      </c>
      <c r="AJ30" s="27">
        <v>0</v>
      </c>
      <c r="AK30" s="19"/>
      <c r="AL30" s="28">
        <v>0</v>
      </c>
      <c r="AM30" s="19" t="s">
        <v>162</v>
      </c>
      <c r="AN30" s="29">
        <v>0</v>
      </c>
      <c r="AO30" s="29">
        <v>0</v>
      </c>
      <c r="AP30" s="30">
        <f>+L30+AJ30+AL30-AO30</f>
        <v>575915000</v>
      </c>
      <c r="AQ30" s="31">
        <f t="shared" si="1"/>
        <v>14839683</v>
      </c>
      <c r="AR30" s="32">
        <v>561075317</v>
      </c>
      <c r="AS30" s="19" t="s">
        <v>250</v>
      </c>
      <c r="AT30" s="20">
        <v>45826</v>
      </c>
      <c r="AU30" s="20">
        <v>45961</v>
      </c>
      <c r="AV30" s="25">
        <v>12</v>
      </c>
      <c r="AW30" s="20"/>
      <c r="AX30" s="33">
        <f>AV30/AG30</f>
        <v>8.8888888888888892E-2</v>
      </c>
      <c r="AY30" s="33">
        <f>AV30/AG30</f>
        <v>8.8888888888888892E-2</v>
      </c>
      <c r="AZ30" s="33">
        <f t="shared" si="2"/>
        <v>2.5767140984346647E-2</v>
      </c>
      <c r="BA30" s="33">
        <f t="shared" si="3"/>
        <v>2.5767140984346647E-2</v>
      </c>
    </row>
    <row r="31" spans="1:53" ht="20.100000000000001" customHeight="1" x14ac:dyDescent="0.25">
      <c r="A31" s="19" t="s">
        <v>81</v>
      </c>
      <c r="B31" s="20">
        <v>45826</v>
      </c>
      <c r="C31" s="35" t="s">
        <v>54</v>
      </c>
      <c r="D31" s="35" t="s">
        <v>55</v>
      </c>
      <c r="E31" s="20" t="s">
        <v>92</v>
      </c>
      <c r="F31" s="19" t="s">
        <v>123</v>
      </c>
      <c r="G31" s="19" t="s">
        <v>127</v>
      </c>
      <c r="H31" s="19" t="s">
        <v>84</v>
      </c>
      <c r="I31" s="22" t="s">
        <v>156</v>
      </c>
      <c r="J31" s="19" t="s">
        <v>159</v>
      </c>
      <c r="K31" s="19">
        <v>50101716</v>
      </c>
      <c r="L31" s="23">
        <v>300000000</v>
      </c>
      <c r="M31" s="19">
        <v>3325</v>
      </c>
      <c r="N31" s="19">
        <v>45025</v>
      </c>
      <c r="O31" s="20">
        <v>45827</v>
      </c>
      <c r="P31" s="19" t="s">
        <v>164</v>
      </c>
      <c r="Q31" s="19" t="s">
        <v>167</v>
      </c>
      <c r="R31" s="19" t="s">
        <v>166</v>
      </c>
      <c r="S31" s="20">
        <v>45869</v>
      </c>
      <c r="T31" s="19" t="s">
        <v>285</v>
      </c>
      <c r="U31" s="19" t="s">
        <v>275</v>
      </c>
      <c r="V31" s="38" t="s">
        <v>309</v>
      </c>
      <c r="W31" s="24" t="s">
        <v>261</v>
      </c>
      <c r="X31" s="19" t="s">
        <v>312</v>
      </c>
      <c r="Y31" s="19" t="s">
        <v>170</v>
      </c>
      <c r="Z31" s="19" t="s">
        <v>176</v>
      </c>
      <c r="AA31" s="19" t="s">
        <v>207</v>
      </c>
      <c r="AB31" s="19" t="s">
        <v>281</v>
      </c>
      <c r="AC31" s="19" t="s">
        <v>230</v>
      </c>
      <c r="AD31" s="36">
        <v>1102371017</v>
      </c>
      <c r="AE31" s="19" t="s">
        <v>229</v>
      </c>
      <c r="AF31" s="20">
        <v>45835</v>
      </c>
      <c r="AG31" s="25">
        <f t="shared" si="4"/>
        <v>187</v>
      </c>
      <c r="AH31" s="26">
        <v>0</v>
      </c>
      <c r="AI31" s="26">
        <v>0</v>
      </c>
      <c r="AJ31" s="27">
        <v>0</v>
      </c>
      <c r="AK31" s="19"/>
      <c r="AL31" s="28">
        <v>0</v>
      </c>
      <c r="AM31" s="19" t="s">
        <v>162</v>
      </c>
      <c r="AN31" s="29">
        <v>0</v>
      </c>
      <c r="AO31" s="29">
        <v>0</v>
      </c>
      <c r="AP31" s="30">
        <f>+L31+AJ31+AL31-AO31</f>
        <v>300000000</v>
      </c>
      <c r="AQ31" s="39">
        <v>0</v>
      </c>
      <c r="AR31" s="32">
        <v>300000000</v>
      </c>
      <c r="AS31" s="19" t="s">
        <v>250</v>
      </c>
      <c r="AT31" s="20">
        <v>45835</v>
      </c>
      <c r="AU31" s="20">
        <v>46022</v>
      </c>
      <c r="AV31" s="25">
        <v>3</v>
      </c>
      <c r="AW31" s="20"/>
      <c r="AX31" s="33">
        <f>AV31/AG31</f>
        <v>1.6042780748663103E-2</v>
      </c>
      <c r="AY31" s="33">
        <f>AV31/AG31</f>
        <v>1.6042780748663103E-2</v>
      </c>
      <c r="AZ31" s="33">
        <f t="shared" si="2"/>
        <v>0</v>
      </c>
      <c r="BA31" s="33">
        <f t="shared" si="3"/>
        <v>0</v>
      </c>
    </row>
    <row r="32" spans="1:53" ht="20.100000000000001" customHeight="1" x14ac:dyDescent="0.25">
      <c r="A32" s="19" t="s">
        <v>80</v>
      </c>
      <c r="B32" s="20">
        <v>45826</v>
      </c>
      <c r="C32" s="21" t="s">
        <v>54</v>
      </c>
      <c r="D32" s="21" t="s">
        <v>55</v>
      </c>
      <c r="E32" s="20" t="s">
        <v>93</v>
      </c>
      <c r="F32" s="19" t="s">
        <v>124</v>
      </c>
      <c r="G32" s="19" t="s">
        <v>126</v>
      </c>
      <c r="H32" s="19" t="s">
        <v>85</v>
      </c>
      <c r="I32" s="22" t="s">
        <v>157</v>
      </c>
      <c r="J32" s="19" t="s">
        <v>161</v>
      </c>
      <c r="K32" s="19">
        <v>60104701</v>
      </c>
      <c r="L32" s="23">
        <v>68050497</v>
      </c>
      <c r="M32" s="19">
        <v>7125</v>
      </c>
      <c r="N32" s="19">
        <v>45125</v>
      </c>
      <c r="O32" s="20">
        <v>45827</v>
      </c>
      <c r="P32" s="19" t="s">
        <v>163</v>
      </c>
      <c r="Q32" s="19" t="s">
        <v>163</v>
      </c>
      <c r="R32" s="19" t="s">
        <v>163</v>
      </c>
      <c r="S32" s="19" t="s">
        <v>163</v>
      </c>
      <c r="T32" s="19" t="s">
        <v>285</v>
      </c>
      <c r="U32" s="19" t="s">
        <v>275</v>
      </c>
      <c r="V32" s="38" t="s">
        <v>310</v>
      </c>
      <c r="W32" s="24" t="s">
        <v>274</v>
      </c>
      <c r="X32" s="19" t="s">
        <v>312</v>
      </c>
      <c r="Y32" s="19" t="s">
        <v>171</v>
      </c>
      <c r="Z32" s="19" t="s">
        <v>176</v>
      </c>
      <c r="AA32" s="19" t="s">
        <v>208</v>
      </c>
      <c r="AB32" s="19" t="s">
        <v>281</v>
      </c>
      <c r="AC32" s="19" t="s">
        <v>230</v>
      </c>
      <c r="AD32" s="36">
        <v>1098677154</v>
      </c>
      <c r="AE32" s="19" t="s">
        <v>216</v>
      </c>
      <c r="AF32" s="20">
        <v>45834</v>
      </c>
      <c r="AG32" s="25">
        <f t="shared" si="4"/>
        <v>120</v>
      </c>
      <c r="AH32" s="26">
        <v>0</v>
      </c>
      <c r="AI32" s="26">
        <v>0</v>
      </c>
      <c r="AJ32" s="27">
        <v>0</v>
      </c>
      <c r="AK32" s="19"/>
      <c r="AL32" s="28">
        <v>0</v>
      </c>
      <c r="AM32" s="19" t="s">
        <v>162</v>
      </c>
      <c r="AN32" s="29">
        <v>0</v>
      </c>
      <c r="AO32" s="29">
        <v>0</v>
      </c>
      <c r="AP32" s="30">
        <f>+L32+AJ32+AL32-AO32</f>
        <v>68050497</v>
      </c>
      <c r="AQ32" s="39">
        <v>0</v>
      </c>
      <c r="AR32" s="32">
        <v>68050497</v>
      </c>
      <c r="AS32" s="19" t="s">
        <v>250</v>
      </c>
      <c r="AT32" s="20">
        <v>45834</v>
      </c>
      <c r="AU32" s="20">
        <f>+AT32+120</f>
        <v>45954</v>
      </c>
      <c r="AV32" s="25">
        <v>4</v>
      </c>
      <c r="AW32" s="20"/>
      <c r="AX32" s="33">
        <f>AV32/AG32</f>
        <v>3.3333333333333333E-2</v>
      </c>
      <c r="AY32" s="33">
        <f>AV32/AG32</f>
        <v>3.3333333333333333E-2</v>
      </c>
      <c r="AZ32" s="33">
        <f t="shared" si="2"/>
        <v>0</v>
      </c>
      <c r="BA32" s="33">
        <f t="shared" si="3"/>
        <v>0</v>
      </c>
    </row>
    <row r="33" spans="1:53" ht="20.100000000000001" customHeight="1" x14ac:dyDescent="0.25">
      <c r="A33" s="19" t="s">
        <v>85</v>
      </c>
      <c r="B33" s="20">
        <v>45832</v>
      </c>
      <c r="C33" s="35" t="s">
        <v>54</v>
      </c>
      <c r="D33" s="35" t="s">
        <v>55</v>
      </c>
      <c r="E33" s="20" t="s">
        <v>93</v>
      </c>
      <c r="F33" s="19" t="s">
        <v>125</v>
      </c>
      <c r="G33" s="19" t="s">
        <v>126</v>
      </c>
      <c r="H33" s="19" t="s">
        <v>86</v>
      </c>
      <c r="I33" s="22" t="s">
        <v>158</v>
      </c>
      <c r="J33" s="19" t="s">
        <v>160</v>
      </c>
      <c r="K33" s="19">
        <v>78181500</v>
      </c>
      <c r="L33" s="23">
        <v>56400000</v>
      </c>
      <c r="M33" s="19">
        <v>4125</v>
      </c>
      <c r="N33" s="19">
        <v>46425</v>
      </c>
      <c r="O33" s="20">
        <v>45833</v>
      </c>
      <c r="P33" s="19" t="s">
        <v>163</v>
      </c>
      <c r="Q33" s="19" t="s">
        <v>163</v>
      </c>
      <c r="R33" s="19" t="s">
        <v>163</v>
      </c>
      <c r="S33" s="19" t="s">
        <v>163</v>
      </c>
      <c r="T33" s="19" t="s">
        <v>285</v>
      </c>
      <c r="U33" s="19" t="s">
        <v>275</v>
      </c>
      <c r="V33" s="38" t="s">
        <v>311</v>
      </c>
      <c r="W33" s="24" t="s">
        <v>279</v>
      </c>
      <c r="X33" s="19" t="s">
        <v>312</v>
      </c>
      <c r="Y33" s="19" t="s">
        <v>172</v>
      </c>
      <c r="Z33" s="19" t="s">
        <v>173</v>
      </c>
      <c r="AA33" s="19" t="s">
        <v>209</v>
      </c>
      <c r="AB33" s="19" t="s">
        <v>281</v>
      </c>
      <c r="AC33" s="19" t="s">
        <v>230</v>
      </c>
      <c r="AD33" s="36">
        <v>1098677154</v>
      </c>
      <c r="AE33" s="19" t="s">
        <v>216</v>
      </c>
      <c r="AF33" s="20">
        <v>45835</v>
      </c>
      <c r="AG33" s="25">
        <f t="shared" si="4"/>
        <v>187</v>
      </c>
      <c r="AH33" s="26">
        <v>0</v>
      </c>
      <c r="AI33" s="26">
        <v>0</v>
      </c>
      <c r="AJ33" s="27">
        <v>0</v>
      </c>
      <c r="AK33" s="19"/>
      <c r="AL33" s="28">
        <v>0</v>
      </c>
      <c r="AM33" s="19" t="s">
        <v>162</v>
      </c>
      <c r="AN33" s="29">
        <v>0</v>
      </c>
      <c r="AO33" s="29">
        <v>0</v>
      </c>
      <c r="AP33" s="30">
        <f>+L33+AJ33+AL33-AO33</f>
        <v>56400000</v>
      </c>
      <c r="AQ33" s="39">
        <v>0</v>
      </c>
      <c r="AR33" s="32">
        <v>56400000</v>
      </c>
      <c r="AS33" s="19" t="s">
        <v>250</v>
      </c>
      <c r="AT33" s="20">
        <v>45835</v>
      </c>
      <c r="AU33" s="20">
        <v>46022</v>
      </c>
      <c r="AV33" s="25">
        <v>3</v>
      </c>
      <c r="AW33" s="20"/>
      <c r="AX33" s="33">
        <f>AV33/AG33</f>
        <v>1.6042780748663103E-2</v>
      </c>
      <c r="AY33" s="33">
        <f>AV33/AG33</f>
        <v>1.6042780748663103E-2</v>
      </c>
      <c r="AZ33" s="33">
        <f t="shared" si="2"/>
        <v>0</v>
      </c>
      <c r="BA33" s="33">
        <f t="shared" si="3"/>
        <v>0</v>
      </c>
    </row>
  </sheetData>
  <dataValidations count="3">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D2:D33">
      <formula1>0</formula1>
      <formula2>200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C2:C33">
      <formula1>0</formula1>
      <formula2>200</formula2>
    </dataValidation>
    <dataValidation type="list" allowBlank="1" showInputMessage="1" showErrorMessage="1" sqref="G2:G10">
      <formula1>$J$52:$J$57</formula1>
    </dataValidation>
  </dataValidations>
  <hyperlinks>
    <hyperlink ref="I2" r:id="rId1"/>
    <hyperlink ref="I3" r:id="rId2"/>
    <hyperlink ref="I7" r:id="rId3"/>
    <hyperlink ref="I6" r:id="rId4"/>
    <hyperlink ref="I9" r:id="rId5" display="https://community.secop.gov.co/Public/Tendering/OpportunityDetail/Index?noticeUID=CO1.NTC.7693552&amp;isFromPublicArea=True&amp;isModal=False"/>
    <hyperlink ref="I10" r:id="rId6" display="https://community.secop.gov.co/Public/Tendering/ContractNoticePhases/View?PPI=CO1.PPI.37620260&amp;isFromPublicArea=True&amp;isModal=False"/>
    <hyperlink ref="I18" r:id="rId7" display="https://community.secop.gov.co/Public/Tendering/OpportunityDetail/Index?noticeUID=CO1.NTC.7736684&amp;isFromPublicArea=True&amp;isModal=False_x000a_"/>
    <hyperlink ref="I4" r:id="rId8"/>
    <hyperlink ref="I11" r:id="rId9"/>
    <hyperlink ref="I8" r:id="rId10"/>
    <hyperlink ref="I25" r:id="rId11"/>
    <hyperlink ref="I22" r:id="rId12"/>
    <hyperlink ref="I24" r:id="rId13"/>
    <hyperlink ref="I26" r:id="rId14"/>
    <hyperlink ref="I23" r:id="rId15"/>
    <hyperlink ref="I28" r:id="rId16"/>
    <hyperlink ref="I27" r:id="rId17"/>
    <hyperlink ref="I32" r:id="rId18"/>
    <hyperlink ref="I30" r:id="rId19"/>
    <hyperlink ref="I29" r:id="rId20"/>
    <hyperlink ref="I31" r:id="rId21"/>
    <hyperlink ref="I33" r:id="rId22"/>
    <hyperlink ref="I19" r:id="rId23"/>
    <hyperlink ref="I20" r:id="rId24"/>
    <hyperlink ref="I21" r:id="rId25"/>
    <hyperlink ref="I17" r:id="rId26"/>
    <hyperlink ref="I16" r:id="rId27"/>
    <hyperlink ref="I15" r:id="rId28"/>
    <hyperlink ref="I14" r:id="rId29"/>
    <hyperlink ref="I13" r:id="rId30"/>
    <hyperlink ref="I12" r:id="rId31"/>
    <hyperlink ref="I5" r:id="rId32"/>
  </hyperlinks>
  <pageMargins left="0.7" right="0.7" top="0.75" bottom="0.75" header="0.3" footer="0.3"/>
  <pageSetup orientation="portrait" horizontalDpi="4294967294" verticalDpi="4294967294"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Semestre</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Alexander Montana Sanchez</dc:creator>
  <cp:lastModifiedBy>Angela Claudia Gomez Montenegro</cp:lastModifiedBy>
  <dcterms:created xsi:type="dcterms:W3CDTF">2025-07-03T19:31:40Z</dcterms:created>
  <dcterms:modified xsi:type="dcterms:W3CDTF">2025-07-17T12:48:55Z</dcterms:modified>
</cp:coreProperties>
</file>