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AP\CARMEN AURORA\DESDE 2013\2025\MECI\segundo semestre 2025\"/>
    </mc:Choice>
  </mc:AlternateContent>
  <xr:revisionPtr revIDLastSave="0" documentId="8_{9573FF6C-A95E-4490-8D62-B521813786CC}" xr6:coauthVersionLast="47" xr6:coauthVersionMax="47" xr10:uidLastSave="{00000000-0000-0000-0000-000000000000}"/>
  <bookViews>
    <workbookView xWindow="-120" yWindow="-120" windowWidth="29040" windowHeight="15720" xr2:uid="{72773404-D295-4E5F-9C60-8C5B2EC2C7EB}"/>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[2]BDATOS!#REF!</definedName>
    <definedName name="\CA">#REF!</definedName>
    <definedName name="\i">#REF!</definedName>
    <definedName name="\m">#REF!</definedName>
    <definedName name="__123Graph_AC86W2CE" hidden="1">[3]WIZ!$G$19:$G$30</definedName>
    <definedName name="__123Graph_AC86W2ROLL" hidden="1">[3]WIZ!$F$19:$F$30</definedName>
    <definedName name="__123Graph_AC86W3CE" hidden="1">[3]WIZ!$J$19:$J$30</definedName>
    <definedName name="__123Graph_AC86W3ROLL" hidden="1">[3]WIZ!$I$19:$I$30</definedName>
    <definedName name="__123Graph_B" hidden="1">[3]WIZ!$G$32:$G$43</definedName>
    <definedName name="__123Graph_BC86W2CE" hidden="1">[3]WIZ!$G$32:$G$43</definedName>
    <definedName name="__123Graph_BC86W2ROLL" hidden="1">[3]WIZ!$F$32:$F$43</definedName>
    <definedName name="__123Graph_BC86W3CE" hidden="1">[3]WIZ!$J$32:$J$43</definedName>
    <definedName name="__123Graph_BC86W3ROLL" hidden="1">[3]WIZ!$I$32:$I$43</definedName>
    <definedName name="__123Graph_LBL_A" hidden="1">[3]WIZ!$G$19:$G$30</definedName>
    <definedName name="__123Graph_LBL_AC86W2CE" hidden="1">[3]WIZ!$G$19:$G$30</definedName>
    <definedName name="__123Graph_LBL_AC86W2ROLL" hidden="1">[3]WIZ!$F$19:$F$30</definedName>
    <definedName name="__123Graph_LBL_AC86W3CE" hidden="1">[3]WIZ!$J$19:$J$30</definedName>
    <definedName name="__123Graph_LBL_AC86W3ROLL" hidden="1">[3]WIZ!$I$19:$I$30</definedName>
    <definedName name="__123Graph_LBL_B" hidden="1">[3]WIZ!$G$32:$G$43</definedName>
    <definedName name="__123Graph_LBL_BC86W2CE" hidden="1">[3]WIZ!$G$32:$G$43</definedName>
    <definedName name="__123Graph_LBL_BC86W2ROLL" hidden="1">[3]WIZ!$F$32:$F$43</definedName>
    <definedName name="__123Graph_LBL_BC86W3CE" hidden="1">[3]WIZ!$J$32:$J$43</definedName>
    <definedName name="__123Graph_LBL_BC86W3ROLL" hidden="1">[3]WIZ!$I$32:$I$43</definedName>
    <definedName name="__123Graph_X" hidden="1">[3]WIZ!$B$19:$B$30</definedName>
    <definedName name="__123Graph_XC86W2CE" hidden="1">[3]WIZ!$B$19:$B$30</definedName>
    <definedName name="__123Graph_XC86W2ROLL" hidden="1">[3]WIZ!$B$19:$B$30</definedName>
    <definedName name="__123Graph_XC86W3CE" hidden="1">[3]WIZ!$B$19:$B$30</definedName>
    <definedName name="__123Graph_XC86W3ROLL" hidden="1">[3]WIZ!$B$19:$B$30</definedName>
    <definedName name="_1__123Graph_AC86W_2" hidden="1">[3]WIZ!$F$19:$F$30</definedName>
    <definedName name="_10__123Graph_LBL_BC86W_2" hidden="1">[3]WIZ!$F$32:$F$43</definedName>
    <definedName name="_11__123Graph_LBL_BC86W30" hidden="1">[3]WIZ!$AE$32:$AE$43</definedName>
    <definedName name="_12__123Graph_LBL_BC86W90" hidden="1">[3]WIZ!$AF$32:$AF$43</definedName>
    <definedName name="_13__123Graph_XC86W30" hidden="1">[3]WIZ!$B$19:$B$30</definedName>
    <definedName name="_14__123Graph_XC86W90" hidden="1">[3]WIZ!$B$19:$B$30</definedName>
    <definedName name="_2__123Graph_AC86W30" hidden="1">[3]WIZ!$AE$19:$AE$30</definedName>
    <definedName name="_296">'[4]384-Acciones Corporacion'!#REF!</definedName>
    <definedName name="_3__123Graph_AC86W90" hidden="1">[3]WIZ!$AF$19:$AF$30</definedName>
    <definedName name="_304">'[4]384-Acciones Corporacion'!#REF!</definedName>
    <definedName name="_312">'[4]384-Acciones Corporacion'!#REF!</definedName>
    <definedName name="_320">'[4]384-Acciones Corporacion'!#REF!</definedName>
    <definedName name="_336">'[4]384-Acciones Corporacion'!#REF!</definedName>
    <definedName name="_344">'[4]384-Acciones Corporacion'!#REF!</definedName>
    <definedName name="_352">'[4]384-Acciones Corporacion'!#REF!</definedName>
    <definedName name="_4__123Graph_BC86W_2" hidden="1">[3]WIZ!$F$32:$F$43</definedName>
    <definedName name="_5__123Graph_BC86W30" hidden="1">[3]WIZ!$AE$32:$AE$43</definedName>
    <definedName name="_522">'[4]384-Acciones Corporacion'!#REF!</definedName>
    <definedName name="_530">'[4]384-Acciones Corporacion'!#REF!</definedName>
    <definedName name="_546">'[4]384-Acciones Corporacion'!#REF!</definedName>
    <definedName name="_554">'[4]384-Acciones Corporacion'!#REF!</definedName>
    <definedName name="_562">'[4]384-Acciones Corporacion'!#REF!</definedName>
    <definedName name="_6__123Graph_BC86W90" hidden="1">[3]WIZ!$AF$32:$AF$43</definedName>
    <definedName name="_7__123Graph_LBL_AC86W_2" hidden="1">[3]WIZ!$F$19:$F$30</definedName>
    <definedName name="_8__123Graph_LBL_AC86W30" hidden="1">[3]WIZ!$AE$19:$AE$30</definedName>
    <definedName name="_9__123Graph_LBL_AC86W90" hidden="1">[3]WIZ!$AF$19:$AF$30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'[5]B.BTA.S.VALORES'!#REF!</definedName>
    <definedName name="_Sort" hidden="1">#REF!</definedName>
    <definedName name="A">[6]oficial!$A$1:$H$160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'[7]Oper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[2]BDATOS!#REF!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[2]BDATOS!#REF!</definedName>
    <definedName name="conotros">#REF!</definedName>
    <definedName name="Contagio030">SUMIF([8]DATA1!$B$1:$B$65536,[9]Octubre!$C1,[8]DATA1!XFA$1:XFA$65536)</definedName>
    <definedName name="Contagio060">SUMIF([8]DATA1!$B$1:$B$65536,[9]Octubre!$C1,[8]DATA1!XFA$1:XFA$65536)</definedName>
    <definedName name="Contagio090">SUMIF([8]DATA1!$B$1:$B$65536,[9]Octubre!$C1,[8]DATA1!XFA$1:XFA$65536)</definedName>
    <definedName name="Contagio120">SUMIF([8]DATA1!$B$1:$B$65536,[9]Octubre!$C1,[8]DATA1!XFA$1:XFA$65536)</definedName>
    <definedName name="Contagio150">SUMIF([8]DATA1!$B$1:$B$65536,[9]Octubre!$C1,[8]DATA1!XFA$1:XFA$65536)</definedName>
    <definedName name="Contagio180">SUMIF([8]DATA1!$B$1:$B$65536,[9]Octubre!$C1,[8]DATA1!XFA$1:XFA$65536)</definedName>
    <definedName name="ContAverage">[10]!ContAverage</definedName>
    <definedName name="CORDEN">#REF!</definedName>
    <definedName name="CREDITO">[11]oficial!$H$1:$H$160</definedName>
    <definedName name="CUENTA96">#REF!</definedName>
    <definedName name="Cuentas">[12]Cuentas!$B$3:$E$41</definedName>
    <definedName name="d">[13]Cuentas!$B$3:$E$42</definedName>
    <definedName name="DEBITO">[11]oficial!$G$1:$G$160</definedName>
    <definedName name="dfsd">SUMIF([8]DATA1!$B$1:$B$65536,[9]Octubre!$C1,[8]DATA1!K$1:K$65536)</definedName>
    <definedName name="Div" hidden="1">'[5]B.BTA.S.VALORES'!#REF!</definedName>
    <definedName name="Divide">#REF!</definedName>
    <definedName name="doce">'[14]Anexo-Participaciones Dic-11'!$E$22</definedName>
    <definedName name="ELIEXTRA">'[15]ELIMINA EXT'!$A$3:$Y$217</definedName>
    <definedName name="ELIFIL">[15]ELIMINA!$A$4:$AM$231</definedName>
    <definedName name="ELIMEXT">#REF!</definedName>
    <definedName name="ELIMINA">#REF!</definedName>
    <definedName name="entidades">#REF!</definedName>
    <definedName name="EPIANDES">#REF!</definedName>
    <definedName name="ESCRIBA">[2]BDATOS!#REF!</definedName>
    <definedName name="ESTADOS_FINANCIEROS_A_PROCESAR">#REF!</definedName>
    <definedName name="ESTCAM">#REF!</definedName>
    <definedName name="ET">#REF!</definedName>
    <definedName name="FailureActual">[10]!FailureActual</definedName>
    <definedName name="FailurePlan">[10]!FailurePlan</definedName>
    <definedName name="FILEXT">[15]FILIALEXT!$A$1:$L$4091</definedName>
    <definedName name="FILIAL">[15]FILIAL!$A$3:$AE$5414</definedName>
    <definedName name="FleetAdj">[10]!FleetAdj</definedName>
    <definedName name="FleetNoAdj">[10]!FleetNoAdj</definedName>
    <definedName name="GastosRegionales_Monto">'[16]Gastos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[17]!LLPModel</definedName>
    <definedName name="MATRIZ">[18]MATRIZ!$A$7:$BY$4664</definedName>
    <definedName name="MC.PL_Cuentas">#REF!</definedName>
    <definedName name="MC.PL_Monto">#REF!</definedName>
    <definedName name="MESANT">#REF!</definedName>
    <definedName name="MESES">'[19]7'!$AL$3:$AL$7</definedName>
    <definedName name="MESHOY">#REF!</definedName>
    <definedName name="Mora030">SUMIF([8]DATA1!$B$1:$B$65536,[9]Octubre!$C1,[8]DATA1!XFA$1:XFA$65536)</definedName>
    <definedName name="Mora060">SUMIF([8]DATA1!$B$1:$B$65536,[9]Octubre!$C1,[8]DATA1!XFA$1:XFA$65536)</definedName>
    <definedName name="Mora090">SUMIF([8]DATA1!$B$1:$B$65536,[9]Octubre!$C1,[8]DATA1!XFA$1:XFA$65536)</definedName>
    <definedName name="Mora120">SUMIF([8]DATA1!$B$1:$B$65536,[9]Octubre!$C1,[8]DATA1!XFA$1:XFA$65536)</definedName>
    <definedName name="Mora150">SUMIF([8]DATA1!$B$1:$B$65536,[9]Octubre!$C1,[8]DATA1!XFA$1:XFA$65536)</definedName>
    <definedName name="Mora180">SUMIF([8]DATA1!$B$1:$B$65536,[9]Octubre!$C1,[8]DATA1!XFA$1:XFA$65536)</definedName>
    <definedName name="MultiSelectNames">#REF!</definedName>
    <definedName name="Nivel">#REF!</definedName>
    <definedName name="NOPUC">#REF!</definedName>
    <definedName name="OFI">[11]oficial!$A$1:$H$160</definedName>
    <definedName name="ORDEN1">#REF!</definedName>
    <definedName name="ORDEN2">#REF!</definedName>
    <definedName name="ORDEN3">#REF!</definedName>
    <definedName name="ORDEN4">#REF!</definedName>
    <definedName name="ORDEN5">#REF!</definedName>
    <definedName name="ORDEN6">#REF!</definedName>
    <definedName name="p">'[20]Participación Accionaria Junio '!$K$11</definedName>
    <definedName name="PAS">#REF!</definedName>
    <definedName name="PAT">#REF!</definedName>
    <definedName name="Pcnt.Competencia">IF([21]Resumen!B1&gt;0.01,IF([21]Resumen!XFD1&gt;0.01,[21]Resumen!XFD1/[21]Resumen!B1,0),0)</definedName>
    <definedName name="Pcnt.COMSAL">IF([21]Resumen!D1&gt;0.01,IF([21]Resumen!XFD1&gt;0.01,[21]Resumen!XFD1/[21]Resumen!D1,0),0)</definedName>
    <definedName name="PL.120_Cuentas">'[22]Time Deposits (PL.120)'!$C$7:$C$10</definedName>
    <definedName name="PL.120_Monto">'[22]Time Deposits (PL.120)'!$E$7:$E$10</definedName>
    <definedName name="PL.501_Cuentas">'[16]Swap Gain MtM (PL.501)'!$C$7:$C$12</definedName>
    <definedName name="PL.501_Monto">'[16]Swap Gain MtM (PL.501)'!$E$7:$E$12</definedName>
    <definedName name="PL.502_Cuentas">'[16]Gain on Sale of OREOs (PL.502)'!$C$7:$C$9</definedName>
    <definedName name="PL.502_Monto">'[16]Gain on Sale of OREOs (PL.502)'!$E$7:$E$9</definedName>
    <definedName name="PL.505_Monto">'[16]Other Income (PL.505)'!$E$8:$E$39</definedName>
    <definedName name="PL.581_Cuentas">'[16]Other Compensation (PL.581)'!$C$7:$C$19</definedName>
    <definedName name="PL.581_Monto">'[16]Other Compensation (PL.581)'!$E$7:$E$19</definedName>
    <definedName name="PL.601_Cuentas">'[16]Other Comp Benefits (PL.601)'!$C$7:$C$19</definedName>
    <definedName name="PL.601_Monto">'[16]Other Comp Benefits (PL.601)'!$E$7:$E$19</definedName>
    <definedName name="PL.621_Cuentas">'[16]Rents Build &amp; Park (PL.621)'!$C$7:$C$10</definedName>
    <definedName name="PL.621_Monto">'[16]Rents Build &amp; Park (PL.621)'!$E$7:$E$10</definedName>
    <definedName name="PL.657_Cuentas">'[16]Consulting Fees (PL.657)'!$C$7:$C$13</definedName>
    <definedName name="PL.657_Monto">'[16]Consulting Fees (PL.657)'!$E$7:$E$13</definedName>
    <definedName name="PL.661_Cuentas">'[16]Professional Services (PL.661)'!$C$7:$C$15</definedName>
    <definedName name="PL.661_Monto">'[16]Professional Services (PL.661)'!$E$7:$E$15</definedName>
    <definedName name="PL.665_Cuentas">'[16]Insurance (PL.665)'!$C$7:$C$16</definedName>
    <definedName name="PL.665_Monto">'[16]Insurance (PL.665)'!$E$7:$E$16</definedName>
    <definedName name="PL.713_Cuentas">'[16]Frauds (PL.713)'!$C$7:$C$16</definedName>
    <definedName name="PL.713_Monto">'[16]Frauds (PL.713)'!$E$7:$E$16</definedName>
    <definedName name="PL.717_Cuentas">'[22]Corporate Expenses (PL.717)'!$D$8:$D$43</definedName>
    <definedName name="PL.717_Monto">'[22]Corporate Expenses (PL.717)'!$F$8:$F$43</definedName>
    <definedName name="PL.721_Cuentas">'[16]Veh &amp; Equ Maintenance (PL.721)'!$C$7:$C$13</definedName>
    <definedName name="PL.721_Monto">'[16]Veh &amp; Equ Maintenance (PL.721)'!$E$7:$E$13</definedName>
    <definedName name="PL.741_Cuentas">'[16]Representation Expnses (PL.741)'!$C$7:$C$16</definedName>
    <definedName name="PL.741_Monto">'[16]Representation Expnses (PL.741)'!$E$7:$E$16</definedName>
    <definedName name="PL.773_Monto">'[16]Other Services (PL.773)'!$E$8:$E$43</definedName>
    <definedName name="PL.797_Cuentas">'[16]Depreciation (PL.797)'!$C$7:$C$12</definedName>
    <definedName name="PL.797_Monto">'[16]Depreciation (PL.797)'!$E$7:$E$12</definedName>
    <definedName name="PRES">#REF!</definedName>
    <definedName name="PRES1">#REF!</definedName>
    <definedName name="Presup">SUMIF([23]DATA!$H$1:$H$65536,#REF!&amp;"-"&amp;#REF!&amp;"-"&amp;MONTH(#REF!),[23]DATA!$G$1:$G$65536)</definedName>
    <definedName name="ProductivityWith">[10]!ProductivityWith</definedName>
    <definedName name="ProductivityWithout">[10]!ProductivityWithout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SUMIF([8]DATA1!$B$1:$B$65536,[9]Octubre!$C1,[8]DATA1!XFA$1:XFA$65536)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SUMIF([8]DATA2!XFB$1:XFB$65536,[9]Octubre!$C1,[8]DATA2!A$1:A$65536)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SUMIF([8]DATA1!$B$1:$B$65536,[9]Octubre!$C1,[8]DATA1!K$1:K$65536)</definedName>
    <definedName name="Total_Mora">SUMIF([8]DATA1!$B$1:$B$65536,[9]Octubre!$C1,[8]DATA1!K$1:K$65536)</definedName>
    <definedName name="TypesOfTransaction">#REF!</definedName>
    <definedName name="uno">'[14]Anexo-Participaciones Dic-11'!$E$9</definedName>
    <definedName name="utilidad">'[7]Estado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[6]oficial!$G$1:$G$160</definedName>
    <definedName name="we">SUMIF([8]DATA1!$B$1:$B$65536,[9]Octubre!$C1,[8]DATA1!XFA$1:XFA$65536)</definedName>
    <definedName name="weq">SUMIF([8]DATA1!$B$1:$B$65536,[9]Octubre!$C1,[8]DATA1!XFA$1:XFA$65536)</definedName>
    <definedName name="wrn.CONSOLIDADO." hidden="1">{#N/A,#N/A,FALSE,"ANEXO1";"ACTIVO",#N/A,FALSE,"ANEXO1";"PASIVO",#N/A,FALSE,"ANEXO1";"G Y P",#N/A,FALSE,"ANEXO1"}</definedName>
    <definedName name="ws" hidden="1">{"'Sheet1'!$A$1:$F$179"}</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3" i="1" l="1"/>
  <c r="O33" i="1" s="1"/>
  <c r="E33" i="1"/>
  <c r="G31" i="1"/>
  <c r="O31" i="1" s="1"/>
  <c r="E31" i="1"/>
  <c r="G29" i="1"/>
  <c r="O29" i="1" s="1"/>
  <c r="E29" i="1"/>
  <c r="O27" i="1"/>
  <c r="G27" i="1"/>
  <c r="E27" i="1"/>
  <c r="G25" i="1"/>
  <c r="O25" i="1" s="1"/>
  <c r="E25" i="1"/>
  <c r="M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tc={A1EB2093-81C6-4908-B01C-70F31E8B02AD}</author>
  </authors>
  <commentList>
    <comment ref="M29" authorId="0" shapeId="0" xr:uid="{A1EB2093-81C6-4908-B01C-70F31E8B02AD}">
      <text>
        <t>[Comentario encadenado]
Tu versión de Excel te permite leer este comentario encadenado; sin embargo, las ediciones que se apliquen se quitarán si el archivo se abre en una versión más reciente de Excel. Más información: https://go.microsoft.com/fwlink/?linkid=870924
Comentario:
    FORTALEZAS
La alta direcciòn analiza el impacto de los cambios del entorno, respecto del funcionamiento del sistema de control. 
La alta direcciòn ha establecido la desagregaciòn de las funciones en diferentes servidores pùblicos monitoreando su resultado. 
La alta direcciòn evalùa de forma permanente los riesgos identificados, tomando acciòn en las debilidades del comportamiento de la gestiòn institucional</t>
      </text>
    </comment>
  </commentList>
</comments>
</file>

<file path=xl/sharedStrings.xml><?xml version="1.0" encoding="utf-8"?>
<sst xmlns="http://schemas.openxmlformats.org/spreadsheetml/2006/main" count="37" uniqueCount="35">
  <si>
    <t>Nombre de la Entidad:</t>
  </si>
  <si>
    <t xml:space="preserve">AGENCIA LOGÍSTICA DE LAS FUERZAS MILITARES </t>
  </si>
  <si>
    <t>Periodo Evaluado:</t>
  </si>
  <si>
    <t>II Semestre - 2025</t>
  </si>
  <si>
    <t>Estado del sistema de Control Interno de la entidad</t>
  </si>
  <si>
    <t>Conclusión general sobre la evaluación del Sistema de Control Interno</t>
  </si>
  <si>
    <t>¿Están todos los componentes operando juntos y de manera integrada? (Si / en proceso / No) (Justifique su respuesta):</t>
  </si>
  <si>
    <t>Si</t>
  </si>
  <si>
    <t>Se evidencia una operación integrada de los componentes bajo el esquema del MIPG. La ALFM articula sus objetivos estratégicos con el plan de acción y la evaluación del desempeño mediante la herramienta de gestión Suite Vision Empresarial (SVE) (Componente de Evaluación de Riesgos y Actividades de Control). Las sesiones periodicas del Comité Institucional de Coordinación de Control Interno y del Comité de Gestión y Desempeño, permiten la comunicación y flujo de información entre la Alta Dirección y los líderes de proceso, facilitando una visión sistémica, aunque amerita el fortalecimiento en la transversalidad del análisis de controles de los procesos Financiero y Administrativo</t>
  </si>
  <si>
    <t>¿Es efectivo el sistema de control interno para los objetivos evaluados? (Si/No) (Justifique su respuesta):</t>
  </si>
  <si>
    <t>El Sistema es efectivo en su conjunto, logrando una calificación general superior al 90% y manteniendo un monitoreo constante que permite detectar desviaciones a tiempo (Componente de Monitoreo: 95%). La efectividad se ve parcialmente impactada por la materialización de riesgos, en los procesos Financiero y Administrativo (temas tributarios y soporte de pagos), y la necesidad de revaluar controles para los inventarios. Sin embargo, el seguimiento de la Oficina de Control Interno ha permitido identificar estos puntos, para lo que se formulan planes de mejoramiento, demostrando la funcionalidad del sistema para asegurar la mejora continua y el cumplimiento misional</t>
  </si>
  <si>
    <t>La entidad cuenta dentro de su Sistema de Control Interno, con una institucionalidad (Líneas de defensa)  que le permita la toma de decisiones frente al control (Si/No) (Justifique su respuesta):</t>
  </si>
  <si>
    <t>La entidad cuenta con la estructura definida de las Líneas de Defensa: una Línea Estratégica que sesiona y toma decisiones (Comités Institucionales), una Primera y Segunda Líneas (Líderes de Proceso y Planeación), que ejecutan la operación y gestionan el riesgo y, una Tercera Línea (OCI) que evalúa de manera independiente. Si bien la estructura existe y permite la toma de decisiones, el seguimiento resalta la necesidad de fortalecer el análisis técnico y los reportes por parte de la primera y segunda líneas para evitar que la detección de fallas recaiga principalmente en la tercera línea (Auditoría Interna).</t>
  </si>
  <si>
    <t>Componente</t>
  </si>
  <si>
    <t>¿El componente está presente y funcionando?</t>
  </si>
  <si>
    <t>Nivel de Cumplimiento componente</t>
  </si>
  <si>
    <r>
      <rPr>
        <b/>
        <u/>
        <sz val="11"/>
        <color theme="0"/>
        <rFont val="Arial"/>
        <family val="2"/>
      </rPr>
      <t xml:space="preserve"> Estado actual:</t>
    </r>
    <r>
      <rPr>
        <b/>
        <sz val="11"/>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</si>
  <si>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</si>
  <si>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</si>
  <si>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</si>
  <si>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</si>
  <si>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 xml:space="preserve">FORTALEZA
La integración de control disciplinario, atención y orientación ciudadana, marketing y comunicaciones y SST, han organizado actividades semanales actividades lúdicas para el apremdizaje y contextualización del código de integridad de la entidad. 
Se evidencia el avance a la Implementación Programa de Transparencia y Ética Pública PTEP, en el cual se indico "se evidencia el cumplimiento del cargue de las tareas definidas para el PTEP de la ALFM, así como, su aprobación por parte del Comité Institucional de Gestión y Desempeño.
Durante la vigencia 2025 el comite institucional de coordinación de control interno sesionó en nueve oportunidades dejando las respectivas acta de lo allí actuado. su fecha se coordina y ajusta coforme la agenda de la DGAL.
DEBILIDADES
los reportes de las lineas de defensa vistas desde cada proceso, deben fortalecer el canal de comunicación conforme se indica en la evaluación del plan de acción de la entidad en informe 046-2025 publicado en el link https://www.agencialogistica.gov.co/wp-content/uploads/Evaluacion-plan-de-accion-er-Semestre-2025-Original-Firmado.pdf.
Se observó en el ejercicio auditor, que el diseño de controles para los procesos Financiero y Administrativo no son aplicados de forma efectiva y se materilizan los relacionados con: debilidad en los documentos que soportan los trámite de pago, y los relacionados con aspectos tributarios como estampillas e impuestos.
</t>
  </si>
  <si>
    <r>
      <rPr>
        <b/>
        <sz val="12"/>
        <rFont val="Arial"/>
        <family val="2"/>
      </rPr>
      <t>FORTALEZAS</t>
    </r>
    <r>
      <rPr>
        <sz val="12"/>
        <rFont val="Arial"/>
        <family val="2"/>
      </rPr>
      <t xml:space="preserve">
- La Entidad realiza con periodicidad mensual el comité Institucional de Gestión y Desempeño, creado mediante Resolución 425 del 30 de abril de 2018, actividad registrada en las actas reunion, cuyo repositorio se observa en el link https://www.agencialogistica.gov.co/modelo-integrado-de-planeacion-y-gestion-mipg/actas-comite-institucional-de-gestion-y-desempeno/.
-  La Entidad ha adoptado el documento de revaluación de los proveedores de bienes y servicios, que ha realizado los llamamientos al debido proceso, sin embargo debe tenerse en cuenta que la ley no le permite a la entidad impedir o restringir la libre participación a los oferentes en los diferentes procesos se selección de contratistas
-  La Dirección General de ALFM, imparte la politica de operación al cuerpo directivo de socializar los temas de las reuniones de directivos a los subalternos bajo su mando para conocimiento y gestión de las actividades que cada servidor público tiene
-Durante las auditoria de control interno ALFM, se ha manifestado que la debilidad en los puntos de control ha generado alertas sobre posibles incumplimientos de cambios de menús, de posibles pérdidas de inventarios, de posibles reconocimientos por pagos tributarios por falta de control y/o conocimiento, de debilidades en la etapas de contratación estatal, así como en temas de inventario de activos fijos. No siendo menos importante indicar que el posible cambio de adherencia al instrumento de demanda agregada ha generado en la entidad, incertidumbre para normalizar los temas de contratación
</t>
    </r>
    <r>
      <rPr>
        <b/>
        <sz val="12"/>
        <rFont val="Arial"/>
        <family val="2"/>
      </rPr>
      <t xml:space="preserve">DEBILIDADES
</t>
    </r>
    <r>
      <rPr>
        <sz val="12"/>
        <rFont val="Arial"/>
        <family val="2"/>
      </rPr>
      <t xml:space="preserve">
- No se cuenta con el análsis del ciclo laboral del servidor público, existen debilidades en la normalización de la planta de personal, por cuanto no se verifica el grado de afectación a los procesos por falta de personal.
- La primera y segunda linea de defensa en los procesos y áreas funcionales no cuentan con análisis de las actividades realizadas de tal forma que los puntos de control sean efectivos.
</t>
    </r>
  </si>
  <si>
    <t>Evaluación de riesgos</t>
  </si>
  <si>
    <t xml:space="preserve">FORTALEZA:
ALFm cuenta con la heramienta de gestión y seguimiento SVE en la cual articula los objetivos estratégico con el plan de acción y los resultados del BSC para la evaluación del desempeño institucional.
ALFM mantiene la política de seguimiento, medición y gestión definida para cada uno de los procesos que la conforman.
ALFM de forma mensual se reune con cada proceso para evaluar la gestión realizada conforme los indicadores del proceso y en estas sesiones hace parte el responsable de la oficina Asesora de Planeación e Innovación Institucional, para garantizar que los objetivos son apropiados para la misión de la entidad.
DEBILIDADES
La OCI en sus informes ha dejado constancia de la debilidad en el análisis y pertinencia de los puntos de control en los procesos financiero y administrativo, observando materialización del riesgo en éstos procesos.
Los puntos de control para la administración de inventarios especialmente en CAD, no ha sido revaluado y la materialización continúa presentandose
</t>
  </si>
  <si>
    <r>
      <rPr>
        <b/>
        <sz val="12"/>
        <rFont val="Arial"/>
        <family val="2"/>
      </rPr>
      <t>FORTALEZAS</t>
    </r>
    <r>
      <rPr>
        <sz val="12"/>
        <rFont val="Arial"/>
        <family val="2"/>
      </rPr>
      <t xml:space="preserve">
- La ALFM participa en las mesas de trabajo sectorial, para la construcción de las megas y metas estratégicas que posteriormente se articulan a la misión de la entidad.
-  La ALFM cuenta con los  instrumentos normativos y de calidad con los cuales ha determinado y definido los riesgos institucionales de corrupción y de fraude, ha generado la política del riesgo e impartido las instrucciones para el tratamiento a través de la ejecución de los puntos de control.
- La ALFM a través del comité institucional de coordinación de control interno realiza seguimiento al cumplimiento del Plan anbual de }auditorías y a los planes de mejora que son resultado de las auditorias internas realizadas por los funcionarios de la oficina de control interno.
- Se ha adoptado el diseño de nuevos controles en los risgos materializados y reportado en losinformes de auditoria interna (tributarios e inventarios)
</t>
    </r>
    <r>
      <rPr>
        <b/>
        <sz val="12"/>
        <rFont val="Arial"/>
        <family val="2"/>
      </rPr>
      <t xml:space="preserve">DEBILIDADES
</t>
    </r>
    <r>
      <rPr>
        <sz val="12"/>
        <rFont val="Arial"/>
        <family val="2"/>
      </rPr>
      <t xml:space="preserve">
- La primera y segunda linea de defensa y los ejecutores de las actividades de los procedimientos de la entidad, deben contar con el análisis de las desviaciones no positivas.
- La debilidad en el análisis de las actuaciones registradas no correponde a la mejora de los cambios y/o ajustes a los documentos y formatos de los procesos.</t>
    </r>
  </si>
  <si>
    <t>Actividades de control</t>
  </si>
  <si>
    <r>
      <rPr>
        <sz val="11"/>
        <rFont val="Arial"/>
        <family val="2"/>
      </rPr>
      <t>FORTALEZA.</t>
    </r>
    <r>
      <rPr>
        <b/>
        <sz val="11"/>
        <rFont val="Arial"/>
        <family val="2"/>
      </rPr>
      <t xml:space="preserve">
</t>
    </r>
    <r>
      <rPr>
        <sz val="11"/>
        <rFont val="Arial"/>
        <family val="2"/>
      </rPr>
      <t>El control de acceso a las plataformas y herramientas tecnológicas son objeto de seguimiento y evaluación a traves del plan de seguridad y privacidad de la información
la supervisión de contratos  de proveedores de tecnología, se lleva a cabo adecuadamente por los funcio0narios de la oficina TIC.
DEBILIDADES
los perfiles de control interno no permiten hacer el analisis tecnico a Gestión de TIC.
Durante el desarrollo del programa de auditoria no fue contemplado evaluar los servicios TI para la prestación de los servicios de la ALFM.</t>
    </r>
    <r>
      <rPr>
        <b/>
        <sz val="11"/>
        <rFont val="Arial"/>
        <family val="2"/>
      </rPr>
      <t xml:space="preserve">
</t>
    </r>
    <r>
      <rPr>
        <sz val="11"/>
        <rFont val="Arial"/>
        <family val="2"/>
      </rPr>
      <t>En el plan de acción 2025 se indica como meta "</t>
    </r>
    <r>
      <rPr>
        <b/>
        <sz val="11"/>
        <rFont val="Arial"/>
        <family val="2"/>
      </rPr>
      <t>s</t>
    </r>
    <r>
      <rPr>
        <sz val="11"/>
        <rFont val="Arial"/>
        <family val="2"/>
      </rPr>
      <t xml:space="preserve">e contratará el 20% del presupuesto para los pequeños productores", sin observar que en el manual de contratación y en el Decreto 248/2021 se indica que es el 30% de l presupuesto", </t>
    </r>
  </si>
  <si>
    <t>Mediante la Directiva permanente No 11 ALDG - ALOAPII - 110 del 05 de julio de 2019: Dar instrucciones sobre la responsabilidad en la Administración del Riesgo en la Agencia Logística de las Fuerzan Militares. Se encuentra publicada en http://agencia.intranet/letodms/out/out.ViewDocu ment.php?documentid=6920, La misma no tuvo cambios durante los meses de noviembre y diciembre de 2019.</t>
  </si>
  <si>
    <t>Información y comunicación</t>
  </si>
  <si>
    <t>FORTALEZA
desde la Oficina Asesora de Planeación e Innovación Institucional se cita a los procesos para dar cumplimiento normativo en la actualización documental, entre ellos la caracterización de cada proceso en: NTCGP 1000:2017, numeral 7.5 “Información documentada”
 A través del seguimiento del OBJ misional No. 2, se realiza seguimiento y medición de la satisfacción de las partes interesadas (catering, CAD, Clase I, entre otros) de acuerdo con los canales de comunicación con que cuenta la entidad
DEBILIDAD
La calidad de los registros que se cargan en las bases de información de la entidad, presentan inconsistencias que influyen en los resultados esperados, asicomo en el análisis de resultados por los lideres de área y proceso.</t>
  </si>
  <si>
    <r>
      <t xml:space="preserve">FORTALEZA
</t>
    </r>
    <r>
      <rPr>
        <sz val="12"/>
        <rFont val="Arial"/>
        <family val="2"/>
      </rPr>
      <t xml:space="preserve"> -  La ALFM cumple con los criterios de la matriz ITA, para la publicacion de la información que requiere el ciudadano y los grupos de valor, por segunda vigencia obtiene una calificación de 100 puntos.</t>
    </r>
    <r>
      <rPr>
        <b/>
        <sz val="12"/>
        <rFont val="Arial"/>
        <family val="2"/>
      </rPr>
      <t xml:space="preserve">
-</t>
    </r>
    <r>
      <rPr>
        <sz val="12"/>
        <rFont val="Arial"/>
        <family val="2"/>
      </rPr>
      <t xml:space="preserve"> En el marco del manual de Comunicaciones, la entidad, la entidad establece los canales de ingreso de información y los roles y responsabilidades en la gestión de comunicaciones entrantes a la ALFM</t>
    </r>
    <r>
      <rPr>
        <b/>
        <sz val="12"/>
        <rFont val="Arial"/>
        <family val="2"/>
      </rPr>
      <t xml:space="preserve">
DEBILIDAD
- </t>
    </r>
    <r>
      <rPr>
        <sz val="12"/>
        <rFont val="Arial"/>
        <family val="2"/>
      </rPr>
      <t>Falta generar espacios participativos de los servidores públicos respecto de las desviaciones y fortalezas de la entidad para que se articulen las actividades diarias con los procedimientos, puntos de control y riesgos.</t>
    </r>
  </si>
  <si>
    <t xml:space="preserve">Monitoreo </t>
  </si>
  <si>
    <t xml:space="preserve">FORTALEZA
Los informes de Auditoría yo Seguimiento son comunicados a la Dirección General .A su vez, a través de las Reuniones Administrativas realizadas entre la DG y la OCI se realiza seguimiento al PAA y a los resultados relevantes, identificados por la OCI.
el plan anual de auditoria se cumple conforme ha sido aprobado por el CICCI, y los resultados del ejerciico auditor son cuminicados al lider de proceso, equipo auditado y dados a conocer a la Dirección General de la Entidad
Todo informe de auditoria proveniente de ente externo, es analizado por el CICCI y según corresponda el texto del hallazgo se establece el lider responsable de proyectar y ejecutar el respectivo plan de mejora.
DEBILIDAD
Las PQR allegadas por los diferentes canales institucionales de comunicación, no han generado acciones de mejora en los procesos de la entidad.
</t>
  </si>
  <si>
    <r>
      <t xml:space="preserve">FORTALEZA
</t>
    </r>
    <r>
      <rPr>
        <sz val="12"/>
        <rFont val="Arial"/>
        <family val="2"/>
      </rPr>
      <t xml:space="preserve">- la OCI continua desarrollando el plan anual de auditorias, la entrega y publicación de los informes de ley, seguimiento a planes de mejora y actividades concomitantes.
- La OCI realiza las auditorias e informes manteniendo su caracter de independencia, sin embargo no se ha dado a conocer por parte de la alta dirección la necesidad de recurrir a un externo para considerar conceptos sobre los resultados presentados por la oficina de control interno-
</t>
    </r>
    <r>
      <rPr>
        <b/>
        <sz val="12"/>
        <rFont val="Arial"/>
        <family val="2"/>
      </rPr>
      <t xml:space="preserve">
DEBILIDAD
-  </t>
    </r>
    <r>
      <rPr>
        <sz val="12"/>
        <rFont val="Arial"/>
        <family val="2"/>
      </rPr>
      <t>Es necesari fortalecer el análsiis por parte de las lineas de defensa, para evitar el incremento de los hallazgos de auditoria internas, realizadas por la tercera linea de defensa.
- Se debe fortalecer el procedimiento de inducción en puesto de trabajo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</si>
</sst>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 #,##0.00"/>
  </numFmts>
  <fonts count="30" x14ac:knownFonts="1">
    <font>
      <sz val="10"/>
      <color theme="1"/>
      <name val="Arial"/>
      <family val="2"/>
    </font>
    <font>
      <sz val="11"/>
      <color theme="1"/>
      <name val="Arial"/>
      <family val="2"/>
    </font>
    <font>
      <b/>
      <sz val="20"/>
      <color theme="0"/>
      <name val="Arial Narrow"/>
      <family val="2"/>
    </font>
    <font>
      <b/>
      <sz val="28"/>
      <color theme="1"/>
      <name val="Arial Narrow"/>
      <family val="2"/>
    </font>
    <font>
      <sz val="11"/>
      <color theme="1"/>
      <name val="Arial Narrow"/>
      <family val="2"/>
    </font>
    <font>
      <sz val="11"/>
      <color theme="0"/>
      <name val="Arial Narrow"/>
      <family val="2"/>
    </font>
    <font>
      <b/>
      <sz val="28"/>
      <color theme="0"/>
      <name val="Arial"/>
      <family val="2"/>
    </font>
    <font>
      <sz val="20"/>
      <color rgb="FFFF0000"/>
      <name val="Arial"/>
      <family val="2"/>
    </font>
    <font>
      <b/>
      <sz val="12"/>
      <color rgb="FFFF0000"/>
      <name val="Arial"/>
      <family val="2"/>
    </font>
    <font>
      <b/>
      <sz val="18"/>
      <color theme="0"/>
      <name val="Arial"/>
      <family val="2"/>
    </font>
    <font>
      <b/>
      <sz val="12"/>
      <name val="Arial"/>
      <family val="2"/>
    </font>
    <font>
      <b/>
      <sz val="11"/>
      <name val="Arial"/>
      <family val="2"/>
    </font>
    <font>
      <sz val="25"/>
      <color theme="1"/>
      <name val="Arial"/>
      <family val="2"/>
    </font>
    <font>
      <sz val="14"/>
      <color theme="1"/>
      <name val="Arial"/>
      <family val="2"/>
    </font>
    <font>
      <b/>
      <sz val="10"/>
      <color rgb="FFFF0000"/>
      <name val="Arial"/>
      <family val="2"/>
    </font>
    <font>
      <b/>
      <sz val="12"/>
      <color theme="0"/>
      <name val="Arial"/>
      <family val="2"/>
    </font>
    <font>
      <b/>
      <sz val="11"/>
      <color theme="0"/>
      <name val="Arial"/>
      <family val="2"/>
    </font>
    <font>
      <b/>
      <u/>
      <sz val="11"/>
      <color theme="0"/>
      <name val="Arial"/>
      <family val="2"/>
    </font>
    <font>
      <b/>
      <sz val="10"/>
      <color theme="1"/>
      <name val="Arial"/>
      <family val="2"/>
    </font>
    <font>
      <sz val="18"/>
      <color theme="1"/>
      <name val="Arial"/>
      <family val="2"/>
    </font>
    <font>
      <b/>
      <sz val="24"/>
      <color theme="0"/>
      <name val="Arial"/>
      <family val="2"/>
    </font>
    <font>
      <b/>
      <sz val="36"/>
      <name val="Arial"/>
      <family val="2"/>
    </font>
    <font>
      <b/>
      <sz val="36"/>
      <color theme="1"/>
      <name val="Arial"/>
      <family val="2"/>
    </font>
    <font>
      <sz val="12"/>
      <name val="Arial"/>
      <family val="2"/>
    </font>
    <font>
      <sz val="24"/>
      <color theme="1"/>
      <name val="Arial"/>
      <family val="2"/>
    </font>
    <font>
      <sz val="36"/>
      <color theme="1"/>
      <name val="Arial"/>
      <family val="2"/>
    </font>
    <font>
      <sz val="11"/>
      <name val="Arial"/>
      <family val="2"/>
    </font>
    <font>
      <b/>
      <i/>
      <sz val="10"/>
      <name val="Arial"/>
      <family val="2"/>
    </font>
    <font>
      <b/>
      <i/>
      <sz val="10"/>
      <color theme="1"/>
      <name val="Arial"/>
      <family val="2"/>
    </font>
    <font>
      <sz val="10"/>
      <color indexed="81"/>
      <name val="Tahoma"/>
      <charset val="1"/>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3">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1">
    <xf numFmtId="0" fontId="0" fillId="0" borderId="0" xfId="0"/>
    <xf numFmtId="0" fontId="0" fillId="2" borderId="0" xfId="0" applyFill="1"/>
    <xf numFmtId="0" fontId="1" fillId="2" borderId="0" xfId="0" applyFont="1" applyFill="1"/>
    <xf numFmtId="0" fontId="0" fillId="2" borderId="1" xfId="0" applyFill="1" applyBorder="1"/>
    <xf numFmtId="0" fontId="0" fillId="2" borderId="2" xfId="0" applyFill="1" applyBorder="1"/>
    <xf numFmtId="0" fontId="1" fillId="2" borderId="2" xfId="0" applyFont="1" applyFill="1" applyBorder="1"/>
    <xf numFmtId="0" fontId="0" fillId="2" borderId="3" xfId="0" applyFill="1" applyBorder="1"/>
    <xf numFmtId="0" fontId="0" fillId="2" borderId="4" xfId="0" applyFill="1" applyBorder="1"/>
    <xf numFmtId="0" fontId="2" fillId="3" borderId="5" xfId="0" applyFont="1" applyFill="1" applyBorder="1" applyAlignment="1">
      <alignment horizontal="center" vertical="center" wrapText="1"/>
    </xf>
    <xf numFmtId="0" fontId="3" fillId="2" borderId="6" xfId="0" applyFont="1" applyFill="1" applyBorder="1" applyAlignment="1" applyProtection="1">
      <alignment horizontal="center"/>
      <protection locked="0"/>
    </xf>
    <xf numFmtId="0" fontId="4" fillId="2" borderId="0" xfId="0" applyFont="1" applyFill="1" applyAlignment="1">
      <alignment horizontal="center"/>
    </xf>
    <xf numFmtId="0" fontId="0" fillId="2" borderId="7" xfId="0" applyFill="1" applyBorder="1"/>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xf>
    <xf numFmtId="164" fontId="4" fillId="2" borderId="0" xfId="0" applyNumberFormat="1" applyFont="1" applyFill="1" applyAlignment="1">
      <alignment horizontal="center"/>
    </xf>
    <xf numFmtId="0" fontId="5" fillId="2" borderId="0" xfId="0" applyFont="1" applyFill="1" applyAlignment="1">
      <alignment vertical="center"/>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9" fontId="6" fillId="3" borderId="12" xfId="0" applyNumberFormat="1" applyFont="1" applyFill="1" applyBorder="1" applyAlignment="1" applyProtection="1">
      <alignment horizontal="center" vertical="center"/>
      <protection hidden="1"/>
    </xf>
    <xf numFmtId="0" fontId="7" fillId="2" borderId="0" xfId="0" applyFont="1" applyFill="1" applyAlignment="1">
      <alignment horizontal="center" vertical="center"/>
    </xf>
    <xf numFmtId="0" fontId="8" fillId="2" borderId="0" xfId="0" applyFont="1" applyFill="1"/>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5" xfId="0" applyFont="1" applyFill="1" applyBorder="1" applyAlignment="1">
      <alignment horizontal="center" vertical="center"/>
    </xf>
    <xf numFmtId="0" fontId="9" fillId="2" borderId="0" xfId="0" applyFont="1" applyFill="1" applyAlignment="1">
      <alignment horizontal="center" vertical="center"/>
    </xf>
    <xf numFmtId="0" fontId="10" fillId="2" borderId="16" xfId="0" applyFont="1" applyFill="1" applyBorder="1" applyAlignment="1">
      <alignment horizontal="center" vertical="center"/>
    </xf>
    <xf numFmtId="0" fontId="11" fillId="2" borderId="16" xfId="0" applyFont="1" applyFill="1" applyBorder="1" applyAlignment="1">
      <alignment horizontal="center" vertical="center"/>
    </xf>
    <xf numFmtId="0" fontId="10" fillId="2" borderId="0" xfId="0" applyFont="1" applyFill="1" applyAlignment="1">
      <alignment horizontal="center" vertical="center"/>
    </xf>
    <xf numFmtId="49" fontId="11" fillId="2" borderId="17" xfId="0" applyNumberFormat="1" applyFont="1" applyFill="1" applyBorder="1" applyAlignment="1">
      <alignment horizontal="left" vertical="center" wrapText="1"/>
    </xf>
    <xf numFmtId="49" fontId="11" fillId="2" borderId="18" xfId="0" applyNumberFormat="1" applyFont="1" applyFill="1" applyBorder="1" applyAlignment="1">
      <alignment horizontal="left" vertical="center" wrapText="1"/>
    </xf>
    <xf numFmtId="49" fontId="12" fillId="2" borderId="19" xfId="0" applyNumberFormat="1" applyFont="1" applyFill="1" applyBorder="1" applyAlignment="1" applyProtection="1">
      <alignment horizontal="center" vertical="center" wrapText="1"/>
      <protection locked="0"/>
    </xf>
    <xf numFmtId="49" fontId="13" fillId="2" borderId="20" xfId="0" applyNumberFormat="1" applyFont="1" applyFill="1" applyBorder="1" applyAlignment="1" applyProtection="1">
      <alignment horizontal="justify" vertical="center" wrapText="1"/>
      <protection locked="0"/>
    </xf>
    <xf numFmtId="49" fontId="13" fillId="2" borderId="21" xfId="0" applyNumberFormat="1" applyFont="1" applyFill="1" applyBorder="1" applyAlignment="1" applyProtection="1">
      <alignment horizontal="justify" vertical="center" wrapText="1"/>
      <protection locked="0"/>
    </xf>
    <xf numFmtId="49" fontId="13" fillId="2" borderId="22" xfId="0" applyNumberFormat="1" applyFont="1" applyFill="1" applyBorder="1" applyAlignment="1" applyProtection="1">
      <alignment horizontal="justify" vertical="center" wrapText="1"/>
      <protection locked="0"/>
    </xf>
    <xf numFmtId="49" fontId="0" fillId="2" borderId="0" xfId="0" applyNumberFormat="1" applyFill="1" applyAlignment="1">
      <alignment horizontal="left" vertical="top" wrapText="1"/>
    </xf>
    <xf numFmtId="49" fontId="11" fillId="2" borderId="23" xfId="0" applyNumberFormat="1" applyFont="1" applyFill="1" applyBorder="1" applyAlignment="1">
      <alignment horizontal="left" vertical="center" wrapText="1"/>
    </xf>
    <xf numFmtId="49" fontId="11" fillId="2" borderId="24" xfId="0" applyNumberFormat="1" applyFont="1" applyFill="1" applyBorder="1" applyAlignment="1">
      <alignment horizontal="left" vertical="center" wrapText="1"/>
    </xf>
    <xf numFmtId="0" fontId="14" fillId="2" borderId="0" xfId="0" applyFont="1" applyFill="1" applyAlignment="1">
      <alignment wrapText="1"/>
    </xf>
    <xf numFmtId="0" fontId="9" fillId="4" borderId="25" xfId="0" applyFont="1" applyFill="1" applyBorder="1" applyAlignment="1">
      <alignment horizontal="center" vertical="center" wrapText="1"/>
    </xf>
    <xf numFmtId="0" fontId="10" fillId="0" borderId="0" xfId="0" applyFont="1" applyAlignment="1">
      <alignment horizontal="center" vertical="center" wrapText="1"/>
    </xf>
    <xf numFmtId="0" fontId="15" fillId="4" borderId="25"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15" fillId="3" borderId="26"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0" xfId="0" applyFont="1" applyFill="1" applyAlignment="1">
      <alignment horizontal="center" vertical="center" wrapText="1"/>
    </xf>
    <xf numFmtId="0" fontId="18" fillId="2" borderId="0" xfId="0" applyFont="1" applyFill="1" applyAlignment="1">
      <alignment wrapText="1"/>
    </xf>
    <xf numFmtId="0" fontId="19" fillId="0" borderId="0" xfId="0" applyFont="1" applyAlignment="1">
      <alignment horizontal="center" wrapText="1"/>
    </xf>
    <xf numFmtId="0" fontId="1" fillId="0" borderId="27" xfId="0" applyFont="1" applyBorder="1"/>
    <xf numFmtId="0" fontId="0" fillId="0" borderId="27" xfId="0" applyBorder="1"/>
    <xf numFmtId="0" fontId="20" fillId="5" borderId="6" xfId="0" applyFont="1" applyFill="1" applyBorder="1" applyAlignment="1">
      <alignment horizontal="center" vertical="center" wrapText="1"/>
    </xf>
    <xf numFmtId="0" fontId="15" fillId="0" borderId="0" xfId="0" applyFont="1" applyAlignment="1">
      <alignment vertical="center"/>
    </xf>
    <xf numFmtId="0" fontId="21" fillId="0" borderId="6" xfId="0" applyFont="1" applyBorder="1" applyAlignment="1" applyProtection="1">
      <alignment horizontal="center" vertical="center"/>
      <protection hidden="1"/>
    </xf>
    <xf numFmtId="9" fontId="10" fillId="0" borderId="0" xfId="0" applyNumberFormat="1" applyFont="1" applyAlignment="1">
      <alignment vertical="center"/>
    </xf>
    <xf numFmtId="9" fontId="22" fillId="6" borderId="6" xfId="0" applyNumberFormat="1" applyFont="1" applyFill="1" applyBorder="1" applyAlignment="1" applyProtection="1">
      <alignment horizontal="center" vertical="center"/>
      <protection hidden="1"/>
    </xf>
    <xf numFmtId="0" fontId="1" fillId="2" borderId="6" xfId="0" applyFont="1" applyFill="1" applyBorder="1" applyAlignment="1" applyProtection="1">
      <alignment horizontal="justify" vertical="top" wrapText="1"/>
      <protection locked="0"/>
    </xf>
    <xf numFmtId="0" fontId="10" fillId="0" borderId="0" xfId="0" applyFont="1" applyAlignment="1">
      <alignment vertical="center"/>
    </xf>
    <xf numFmtId="9" fontId="22" fillId="6" borderId="6" xfId="0" applyNumberFormat="1" applyFont="1" applyFill="1" applyBorder="1" applyAlignment="1" applyProtection="1">
      <alignment horizontal="center" vertical="center"/>
      <protection locked="0"/>
    </xf>
    <xf numFmtId="0" fontId="10" fillId="0" borderId="28" xfId="0" applyFont="1" applyBorder="1" applyAlignment="1">
      <alignment vertical="center"/>
    </xf>
    <xf numFmtId="0" fontId="23" fillId="0" borderId="29" xfId="0" applyFont="1" applyBorder="1" applyAlignment="1" applyProtection="1">
      <alignment horizontal="justify" vertical="top" wrapText="1"/>
      <protection locked="0"/>
    </xf>
    <xf numFmtId="0" fontId="10" fillId="0" borderId="0" xfId="0" applyFont="1" applyAlignment="1">
      <alignment horizontal="left" vertical="center"/>
    </xf>
    <xf numFmtId="9" fontId="10" fillId="0" borderId="6" xfId="0" applyNumberFormat="1" applyFont="1" applyBorder="1" applyAlignment="1" applyProtection="1">
      <alignment horizontal="center" vertical="center"/>
      <protection locked="0"/>
    </xf>
    <xf numFmtId="0" fontId="10" fillId="2" borderId="7" xfId="0" applyFont="1" applyFill="1" applyBorder="1" applyAlignment="1">
      <alignment vertical="center"/>
    </xf>
    <xf numFmtId="0" fontId="10" fillId="2" borderId="0" xfId="0" applyFont="1" applyFill="1" applyAlignment="1">
      <alignment vertical="center"/>
    </xf>
    <xf numFmtId="0" fontId="24" fillId="0" borderId="0" xfId="0" applyFont="1" applyAlignment="1">
      <alignment horizontal="center" wrapText="1"/>
    </xf>
    <xf numFmtId="0" fontId="25" fillId="0" borderId="0" xfId="0" applyFont="1" applyAlignment="1">
      <alignment horizontal="center"/>
    </xf>
    <xf numFmtId="0" fontId="0" fillId="0" borderId="6" xfId="0" applyBorder="1"/>
    <xf numFmtId="0" fontId="1" fillId="0" borderId="29" xfId="0" applyFont="1" applyBorder="1"/>
    <xf numFmtId="0" fontId="25" fillId="0" borderId="27" xfId="0" applyFont="1" applyBorder="1"/>
    <xf numFmtId="0" fontId="0" fillId="0" borderId="0" xfId="0" applyAlignment="1">
      <alignment horizontal="justify" vertical="justify"/>
    </xf>
    <xf numFmtId="0" fontId="0" fillId="0" borderId="0" xfId="0" applyAlignment="1">
      <alignment horizontal="left"/>
    </xf>
    <xf numFmtId="0" fontId="0" fillId="0" borderId="6" xfId="0" applyBorder="1" applyAlignment="1">
      <alignment horizontal="left"/>
    </xf>
    <xf numFmtId="0" fontId="20" fillId="7" borderId="6" xfId="0" applyFont="1" applyFill="1" applyBorder="1" applyAlignment="1">
      <alignment horizontal="center" vertical="center" wrapText="1"/>
    </xf>
    <xf numFmtId="0" fontId="0" fillId="0" borderId="28" xfId="0" applyBorder="1"/>
    <xf numFmtId="0" fontId="25" fillId="0" borderId="6" xfId="0" applyFont="1" applyBorder="1"/>
    <xf numFmtId="0" fontId="1" fillId="0" borderId="29" xfId="0" applyFont="1" applyBorder="1" applyAlignment="1">
      <alignment vertical="top"/>
    </xf>
    <xf numFmtId="0" fontId="20" fillId="3" borderId="6" xfId="0" applyFont="1" applyFill="1" applyBorder="1" applyAlignment="1">
      <alignment horizontal="center" vertical="center" wrapText="1"/>
    </xf>
    <xf numFmtId="0" fontId="11" fillId="0" borderId="29" xfId="0" applyFont="1" applyBorder="1" applyAlignment="1" applyProtection="1">
      <alignment horizontal="justify" vertical="top" wrapText="1"/>
      <protection locked="0"/>
    </xf>
    <xf numFmtId="165" fontId="23" fillId="0" borderId="28" xfId="0" applyNumberFormat="1" applyFont="1" applyBorder="1" applyAlignment="1">
      <alignment horizontal="justify" vertical="top" wrapText="1"/>
    </xf>
    <xf numFmtId="0" fontId="20" fillId="8" borderId="6" xfId="0" applyFont="1" applyFill="1" applyBorder="1" applyAlignment="1">
      <alignment horizontal="center" vertical="center" wrapText="1"/>
    </xf>
    <xf numFmtId="0" fontId="10" fillId="0" borderId="29" xfId="0" applyFont="1" applyBorder="1" applyAlignment="1" applyProtection="1">
      <alignment horizontal="justify" vertical="top" wrapText="1"/>
      <protection locked="0"/>
    </xf>
    <xf numFmtId="0" fontId="20" fillId="9" borderId="6" xfId="0" applyFont="1" applyFill="1" applyBorder="1" applyAlignment="1">
      <alignment horizontal="center" vertical="center" wrapText="1"/>
    </xf>
    <xf numFmtId="0" fontId="15" fillId="2" borderId="0" xfId="0" applyFont="1" applyFill="1" applyAlignment="1">
      <alignment vertical="center"/>
    </xf>
    <xf numFmtId="0" fontId="10" fillId="2" borderId="0" xfId="0" applyFont="1" applyFill="1" applyAlignment="1">
      <alignment horizontal="left" vertical="center"/>
    </xf>
    <xf numFmtId="0" fontId="27" fillId="2" borderId="0" xfId="0" applyFont="1" applyFill="1" applyAlignment="1">
      <alignment vertical="center"/>
    </xf>
    <xf numFmtId="0" fontId="28" fillId="2" borderId="0" xfId="0" applyFont="1" applyFill="1"/>
    <xf numFmtId="0" fontId="0" fillId="2" borderId="30" xfId="0" applyFill="1" applyBorder="1"/>
    <xf numFmtId="0" fontId="0" fillId="2" borderId="31" xfId="0" applyFill="1" applyBorder="1"/>
    <xf numFmtId="0" fontId="1" fillId="2" borderId="31" xfId="0" applyFont="1" applyFill="1" applyBorder="1"/>
    <xf numFmtId="0" fontId="0" fillId="2" borderId="32" xfId="0" applyFill="1" applyBorder="1"/>
  </cellXfs>
  <cellStyles count="1">
    <cellStyle name="Normal" xfId="0" builtinId="0"/>
  </cellStyles>
  <dxfs count="21">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microsoft.com/office/2017/10/relationships/person" Target="persons/perso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8</xdr:col>
      <xdr:colOff>117516</xdr:colOff>
      <xdr:row>13</xdr:row>
      <xdr:rowOff>143490</xdr:rowOff>
    </xdr:to>
    <xdr:pic>
      <xdr:nvPicPr>
        <xdr:cNvPr id="2" name="Imagen 1">
          <a:extLst>
            <a:ext uri="{FF2B5EF4-FFF2-40B4-BE49-F238E27FC236}">
              <a16:creationId xmlns:a16="http://schemas.microsoft.com/office/drawing/2014/main" id="{545E7525-AD42-4726-812D-3162B0A05D43}"/>
            </a:ext>
          </a:extLst>
        </xdr:cNvPr>
        <xdr:cNvPicPr>
          <a:picLocks noChangeAspect="1"/>
        </xdr:cNvPicPr>
      </xdr:nvPicPr>
      <xdr:blipFill>
        <a:blip xmlns:r="http://schemas.openxmlformats.org/officeDocument/2006/relationships" r:embed="rId1"/>
        <a:stretch>
          <a:fillRect/>
        </a:stretch>
      </xdr:blipFill>
      <xdr:spPr>
        <a:xfrm>
          <a:off x="2615292" y="1722018"/>
          <a:ext cx="4388799" cy="24124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AP\CARMEN%20AURORA\DESDE%202013\2025\MECI\segundo%20semestre%202025\EVALUACION%20MECI%202%20SEM%20consolidado%20jefe%20con%20conclusi&#243;n.xlsx" TargetMode="External"/><Relationship Id="rId1" Type="http://schemas.openxmlformats.org/officeDocument/2006/relationships/externalLinkPath" Target="EVALUACION%20MECI%202%20SEM%20consolidado%20jefe%20con%20conclusi&#243;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an-nas2\Planeacion\E\tmp\97pb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n-nas2\Planeacion\DOCUME~1\ljlopez\CONFIG~1\Temp\notesE1EF34\Otros%20Anexos\Gastos%20Regionales,%20Set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an-nas2\Planeacion\DOCUME~1\ECESPE~1\CONFIG~1\Temp\notesFFF692\Otros%20Anexos\Gastos%20Regionales,%20Diciembre%20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n-nas2\Planeacion\Users\Evalbuena\AppData\Local\Microsoft\Windows\Temporary%20Internet%20Files\Content.Outlook\SVA60ZPR\Consolidado%20Diciembre%20%202011%20Banking%20Gaap%20Grupo%20Aval-12041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an-nas2\Planeacion\Users\Jcruz\Desktop\COnsolidacion\Informacion-Julio2011\Recibidos\Bogota\ECP\Real\CONSOL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an-nas2\Planeacion\DOCUME~1\ECESPE~1\CONFIG~1\Temp\notesFFF692\PUC_1112%20v5.9.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an-nas2\Planeacion\E\Documents\Brand%20X\JT8D\200\Meridiana\VB%20LLP%20Model%20V3%20Meridian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n-nas2\Planeacion\Users\Jcruz\Desktop\COnsolidacion\Informacion-Julio2011\Recibidos\Bogota\ECP\Financiero\Consol\CONSOLFIN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an-nas2\Planeacion\Grupo_Aval\USGAAP\BANKING\1106\Entregado\Guia%203%20Historica%20a%20Junio%202011%20-%20Agosto%2020%202011%20-%2011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n-nas2\Planeacion\Mis%20Documentos\GRUPO%20AVAL\Banking%20Junio%202011\Julio-Banking%20Junio%2020110813\Banking%20Junio%202011\Consolidacion%20Entidades%20Aval%20SEC%20Banking%20Gaap%20a%20Junio%20de%202011-2011101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n-nas2\Planeacion\ESTADOS%20FINANCIEROS%202002\Salvador\Set\SALV-Mktshare-Emisor%20SET-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an-nas2\Planeacion\DOCUME~1\ljlopez\CONFIG~1\Temp\notesE1EF34\Leasing%20Bogot&#225;,%20PUC%20Marzo%202011%20Final%20sin%20detalles.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n-nas2\Planeacion\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an-nas2\Planeacion\E\Shared\Collections\AMIT\Eswaran_Files\DLF\Julie\wizm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an-nas2\Planeacion\Mis%20documentos\CONSOLIDACION%20ATH\JUNIO%202011\CONSOLIDACION%20PARA%20AVAL_ANUALIZADO\ATH_Estados%20Financieros%20Junio%202011%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an-nas2\Planeacion\Archivos%20comunes\2005\Reserva\Cargar%20Reporte%20de%20M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an-nas2\Planeacion\Mis%20Documentos\Marielos\Estad&#237;sticas\2005\Nueva%20Estadistica\Nueva%20Estadistica\52.Dias%20de%20atraso%20(Outstand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0.875</v>
          </cell>
        </row>
        <row r="26">
          <cell r="N26">
            <v>0.91176470588235292</v>
          </cell>
        </row>
        <row r="43">
          <cell r="N43">
            <v>0.85416666666666663</v>
          </cell>
        </row>
        <row r="55">
          <cell r="N55">
            <v>1</v>
          </cell>
        </row>
        <row r="69">
          <cell r="N69">
            <v>0.9464285714285714</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97pbth.xls]_tmp__2"/>
      <sheetName val="97pbth.xls"/>
      <sheetName val="[97pbth.xls][97pbth.xls]_E_tm_2"/>
      <sheetName val="[97pbth.xls][97pbth.xls]_tmp__3"/>
      <sheetName val="[97pbth.xls][97pbth.xls]_E_tm_3"/>
      <sheetName val="[97pbth.xls][97pbth.xls]_tmp__5"/>
      <sheetName val="[97pbth.xls][97pbth.xls]_E_tm_5"/>
      <sheetName val="[97pbth.xls][97pbth.xls]_tmp__4"/>
      <sheetName val="[97pbth.xls][97pbth.xls]_E_tm_4"/>
      <sheetName val="[97pbth.xls][97pbth.xls]_tmp__6"/>
      <sheetName val="[97pbth.xls][97pbth.xls]_E_tm_6"/>
      <sheetName val="[97pbth.xls][97pbth.xls]_tmp__7"/>
      <sheetName val="[97pbth.xls][97pbth.xls]_E_tm_7"/>
      <sheetName val="[97pbth.xls][97pbth.xls]_tmp__9"/>
      <sheetName val="[97pbth.xls][97pbth.xls]_E_tm_9"/>
      <sheetName val="[97pbth.xls][97pbth.xls]_tmp__8"/>
      <sheetName val="[97pbth.xls][97pbth.xls]_E_tm_8"/>
      <sheetName val="[97pbth.xls][97pbth.xls]_tmp_10"/>
      <sheetName val="[97pbth.xls][97pbth.xls]_E_t_10"/>
      <sheetName val="[97pbth.xls][97pbth.xls]_tmp_11"/>
      <sheetName val="[97pbth.xls][97pbth.xls]_E_t_11"/>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person displayName="Carmen Aurora Pulido Mendez" id="{94A5695B-0A53-4BA0-9969-D713ED700BF2}" userId="S-1-5-21-3206161248-3350239660-2784995450-214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29" dT="2025-07-30T18:46:21.28" personId="{94A5695B-0A53-4BA0-9969-D713ED700BF2}" id="{A1EB2093-81C6-4908-B01C-70F31E8B02AD}">
    <text>FORTALEZAS
La alta direcciòn analiza el impacto de los cambios del entorno, respecto del funcionamiento del sistema de control. 
La alta direcciòn ha establecido la desagregaciòn de las funciones en diferentes servidores pùblicos monitoreando su resultado. 
La alta direcciòn evalùa de forma permanente los riesgos identificados, tomando acciòn en las debilidades del comportamiento de la gestiòn institucional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CA54E-E1EE-4B2B-A97F-FDB81272A4B7}">
  <dimension ref="B1:V38"/>
  <sheetViews>
    <sheetView tabSelected="1" zoomScale="55" zoomScaleNormal="55" workbookViewId="0">
      <selection activeCell="F21" sqref="F21:M21"/>
    </sheetView>
  </sheetViews>
  <sheetFormatPr baseColWidth="10" defaultColWidth="11.42578125" defaultRowHeight="14.25" x14ac:dyDescent="0.2"/>
  <cols>
    <col min="1" max="1" width="3.140625" style="1" customWidth="1"/>
    <col min="2" max="2" width="3.42578125" style="1" customWidth="1"/>
    <col min="3" max="3" width="39.7109375" style="1" customWidth="1"/>
    <col min="4" max="4" width="2.5703125" style="1" customWidth="1"/>
    <col min="5" max="5" width="23.7109375" style="1" customWidth="1"/>
    <col min="6" max="6" width="3.5703125" style="1" customWidth="1"/>
    <col min="7" max="7" width="23.42578125" style="1" customWidth="1"/>
    <col min="8" max="8" width="3.7109375" style="1" customWidth="1"/>
    <col min="9" max="9" width="116" style="2" customWidth="1"/>
    <col min="10" max="10" width="2.85546875" style="1" customWidth="1"/>
    <col min="11" max="11" width="21.85546875" style="1" customWidth="1"/>
    <col min="12" max="12" width="3.42578125" style="1" customWidth="1"/>
    <col min="13" max="13" width="111" style="1" customWidth="1"/>
    <col min="14" max="14" width="5.85546875" style="1" customWidth="1"/>
    <col min="15" max="15" width="24.85546875" style="1" customWidth="1"/>
    <col min="16" max="16" width="7" style="1" customWidth="1"/>
    <col min="17" max="16384" width="11.42578125" style="1"/>
  </cols>
  <sheetData>
    <row r="1" spans="2:16" ht="15" thickBot="1" x14ac:dyDescent="0.25"/>
    <row r="2" spans="2:16" ht="18" customHeight="1" thickTop="1" x14ac:dyDescent="0.2">
      <c r="B2" s="3"/>
      <c r="C2" s="4"/>
      <c r="D2" s="4"/>
      <c r="E2" s="4"/>
      <c r="F2" s="4"/>
      <c r="G2" s="4"/>
      <c r="H2" s="4"/>
      <c r="I2" s="5"/>
      <c r="J2" s="4"/>
      <c r="K2" s="4"/>
      <c r="L2" s="4"/>
      <c r="M2" s="4"/>
      <c r="N2" s="4"/>
      <c r="O2" s="4"/>
      <c r="P2" s="6"/>
    </row>
    <row r="3" spans="2:16" ht="18" customHeight="1" x14ac:dyDescent="0.3">
      <c r="B3" s="7"/>
      <c r="E3" s="8" t="s">
        <v>0</v>
      </c>
      <c r="F3" s="9" t="s">
        <v>1</v>
      </c>
      <c r="G3" s="9"/>
      <c r="H3" s="9"/>
      <c r="I3" s="9"/>
      <c r="J3" s="9"/>
      <c r="K3" s="9"/>
      <c r="L3" s="9"/>
      <c r="M3" s="9"/>
      <c r="N3" s="10"/>
      <c r="O3" s="10"/>
      <c r="P3" s="11"/>
    </row>
    <row r="4" spans="2:16" ht="18" customHeight="1" x14ac:dyDescent="0.3">
      <c r="B4" s="7"/>
      <c r="E4" s="12"/>
      <c r="F4" s="9"/>
      <c r="G4" s="9"/>
      <c r="H4" s="9"/>
      <c r="I4" s="9"/>
      <c r="J4" s="9"/>
      <c r="K4" s="9"/>
      <c r="L4" s="9"/>
      <c r="M4" s="9"/>
      <c r="N4" s="10"/>
      <c r="O4" s="10"/>
      <c r="P4" s="11"/>
    </row>
    <row r="5" spans="2:16" ht="41.25" customHeight="1" x14ac:dyDescent="0.5">
      <c r="B5" s="7"/>
      <c r="E5" s="13" t="s">
        <v>2</v>
      </c>
      <c r="F5" s="9" t="s">
        <v>3</v>
      </c>
      <c r="G5" s="9"/>
      <c r="H5" s="9"/>
      <c r="I5" s="9"/>
      <c r="J5" s="9"/>
      <c r="K5" s="9"/>
      <c r="L5" s="9"/>
      <c r="M5" s="9"/>
      <c r="N5" s="14"/>
      <c r="O5" s="14"/>
      <c r="P5" s="11"/>
    </row>
    <row r="6" spans="2:16" ht="18" customHeight="1" thickBot="1" x14ac:dyDescent="0.35">
      <c r="B6" s="7"/>
      <c r="E6" s="15"/>
      <c r="F6" s="14"/>
      <c r="G6" s="14"/>
      <c r="H6" s="14"/>
      <c r="I6" s="14"/>
      <c r="J6" s="14"/>
      <c r="K6" s="14"/>
      <c r="L6" s="14"/>
      <c r="P6" s="11"/>
    </row>
    <row r="7" spans="2:16" ht="93" customHeight="1" thickBot="1" x14ac:dyDescent="0.25">
      <c r="B7" s="7"/>
      <c r="I7" s="16" t="s">
        <v>4</v>
      </c>
      <c r="J7" s="17"/>
      <c r="K7" s="18"/>
      <c r="M7" s="19">
        <f>+AVERAGE(G25,G27,G29,G31,G33)</f>
        <v>0.91747198879551806</v>
      </c>
      <c r="N7" s="20"/>
      <c r="O7" s="20"/>
      <c r="P7" s="11"/>
    </row>
    <row r="8" spans="2:16" ht="18" customHeight="1" x14ac:dyDescent="0.25">
      <c r="B8" s="7"/>
      <c r="M8" s="21"/>
      <c r="N8" s="21"/>
      <c r="O8" s="21"/>
      <c r="P8" s="11"/>
    </row>
    <row r="9" spans="2:16" ht="18" customHeight="1" x14ac:dyDescent="0.2">
      <c r="B9" s="7"/>
      <c r="P9" s="11"/>
    </row>
    <row r="10" spans="2:16" x14ac:dyDescent="0.2">
      <c r="B10" s="7"/>
      <c r="P10" s="11"/>
    </row>
    <row r="11" spans="2:16" x14ac:dyDescent="0.2">
      <c r="B11" s="7"/>
      <c r="P11" s="11"/>
    </row>
    <row r="12" spans="2:16" x14ac:dyDescent="0.2">
      <c r="B12" s="7"/>
      <c r="P12" s="11"/>
    </row>
    <row r="13" spans="2:16" x14ac:dyDescent="0.2">
      <c r="B13" s="7"/>
      <c r="P13" s="11"/>
    </row>
    <row r="14" spans="2:16" x14ac:dyDescent="0.2">
      <c r="B14" s="7"/>
      <c r="P14" s="11"/>
    </row>
    <row r="15" spans="2:16" x14ac:dyDescent="0.2">
      <c r="B15" s="7"/>
      <c r="P15" s="11"/>
    </row>
    <row r="16" spans="2:16" x14ac:dyDescent="0.2">
      <c r="B16" s="7"/>
      <c r="P16" s="11"/>
    </row>
    <row r="17" spans="2:22" ht="23.25" x14ac:dyDescent="0.2">
      <c r="B17" s="7"/>
      <c r="C17" s="22" t="s">
        <v>5</v>
      </c>
      <c r="D17" s="23"/>
      <c r="E17" s="23"/>
      <c r="F17" s="23"/>
      <c r="G17" s="23"/>
      <c r="H17" s="23"/>
      <c r="I17" s="23"/>
      <c r="J17" s="23"/>
      <c r="K17" s="23"/>
      <c r="L17" s="23"/>
      <c r="M17" s="24"/>
      <c r="N17" s="25"/>
      <c r="O17" s="25"/>
      <c r="P17" s="11"/>
    </row>
    <row r="18" spans="2:22" ht="15.75" customHeight="1" x14ac:dyDescent="0.2">
      <c r="B18" s="7"/>
      <c r="C18" s="26"/>
      <c r="D18" s="26"/>
      <c r="E18" s="26"/>
      <c r="F18" s="26"/>
      <c r="G18" s="26"/>
      <c r="H18" s="26"/>
      <c r="I18" s="27"/>
      <c r="J18" s="26"/>
      <c r="K18" s="26"/>
      <c r="L18" s="26"/>
      <c r="M18" s="26"/>
      <c r="N18" s="28"/>
      <c r="O18" s="28"/>
      <c r="P18" s="11"/>
    </row>
    <row r="19" spans="2:22" ht="82.5" customHeight="1" x14ac:dyDescent="0.2">
      <c r="B19" s="7"/>
      <c r="C19" s="29" t="s">
        <v>6</v>
      </c>
      <c r="D19" s="30"/>
      <c r="E19" s="31" t="s">
        <v>7</v>
      </c>
      <c r="F19" s="32" t="s">
        <v>8</v>
      </c>
      <c r="G19" s="33"/>
      <c r="H19" s="33"/>
      <c r="I19" s="33"/>
      <c r="J19" s="33"/>
      <c r="K19" s="33"/>
      <c r="L19" s="33"/>
      <c r="M19" s="34"/>
      <c r="N19" s="35"/>
      <c r="O19" s="35"/>
      <c r="P19" s="11"/>
    </row>
    <row r="20" spans="2:22" ht="95.25" customHeight="1" x14ac:dyDescent="0.2">
      <c r="B20" s="7"/>
      <c r="C20" s="29" t="s">
        <v>9</v>
      </c>
      <c r="D20" s="30"/>
      <c r="E20" s="31" t="s">
        <v>7</v>
      </c>
      <c r="F20" s="32" t="s">
        <v>10</v>
      </c>
      <c r="G20" s="33"/>
      <c r="H20" s="33"/>
      <c r="I20" s="33"/>
      <c r="J20" s="33"/>
      <c r="K20" s="33"/>
      <c r="L20" s="33"/>
      <c r="M20" s="34"/>
      <c r="N20" s="35"/>
      <c r="O20" s="35"/>
      <c r="P20" s="11"/>
    </row>
    <row r="21" spans="2:22" ht="102" customHeight="1" x14ac:dyDescent="0.2">
      <c r="B21" s="7"/>
      <c r="C21" s="36" t="s">
        <v>11</v>
      </c>
      <c r="D21" s="37"/>
      <c r="E21" s="31" t="s">
        <v>7</v>
      </c>
      <c r="F21" s="32" t="s">
        <v>12</v>
      </c>
      <c r="G21" s="33"/>
      <c r="H21" s="33"/>
      <c r="I21" s="33"/>
      <c r="J21" s="33"/>
      <c r="K21" s="33"/>
      <c r="L21" s="33"/>
      <c r="M21" s="34"/>
      <c r="N21" s="35"/>
      <c r="O21" s="35"/>
      <c r="P21" s="11"/>
    </row>
    <row r="22" spans="2:22" ht="66" customHeight="1" thickBot="1" x14ac:dyDescent="0.25">
      <c r="B22" s="7"/>
      <c r="G22" s="38"/>
      <c r="P22" s="11"/>
    </row>
    <row r="23" spans="2:22" ht="102.75" customHeight="1" thickBot="1" x14ac:dyDescent="0.25">
      <c r="B23" s="7"/>
      <c r="C23" s="39" t="s">
        <v>13</v>
      </c>
      <c r="D23" s="40"/>
      <c r="E23" s="41" t="s">
        <v>14</v>
      </c>
      <c r="F23" s="40"/>
      <c r="G23" s="41" t="s">
        <v>15</v>
      </c>
      <c r="H23" s="40"/>
      <c r="I23" s="42" t="s">
        <v>16</v>
      </c>
      <c r="J23" s="43"/>
      <c r="K23" s="44" t="s">
        <v>17</v>
      </c>
      <c r="L23" s="43"/>
      <c r="M23" s="45" t="s">
        <v>18</v>
      </c>
      <c r="N23" s="43"/>
      <c r="O23" s="46" t="s">
        <v>19</v>
      </c>
      <c r="P23" s="11"/>
      <c r="Q23" s="47"/>
    </row>
    <row r="24" spans="2:22" ht="6.75" customHeight="1" x14ac:dyDescent="0.35">
      <c r="B24" s="7"/>
      <c r="C24" s="48"/>
      <c r="D24"/>
      <c r="E24"/>
      <c r="F24"/>
      <c r="G24"/>
      <c r="H24"/>
      <c r="I24" s="49"/>
      <c r="J24"/>
      <c r="K24" s="50"/>
      <c r="L24"/>
      <c r="M24"/>
      <c r="N24"/>
      <c r="O24"/>
      <c r="P24" s="11"/>
    </row>
    <row r="25" spans="2:22" ht="351" customHeight="1" x14ac:dyDescent="0.2">
      <c r="B25" s="7"/>
      <c r="C25" s="51" t="s">
        <v>20</v>
      </c>
      <c r="D25" s="52"/>
      <c r="E25" s="53" t="str">
        <f>+IF([1]Hoja1!$N$2&gt;=0.5,"Si","No")</f>
        <v>Si</v>
      </c>
      <c r="F25" s="54"/>
      <c r="G25" s="55">
        <f>+[1]Hoja1!N2</f>
        <v>0.875</v>
      </c>
      <c r="H25" s="54"/>
      <c r="I25" s="56" t="s">
        <v>21</v>
      </c>
      <c r="J25" s="57"/>
      <c r="K25" s="58">
        <v>0.89</v>
      </c>
      <c r="L25" s="59"/>
      <c r="M25" s="60" t="s">
        <v>22</v>
      </c>
      <c r="N25" s="61"/>
      <c r="O25" s="62">
        <f>G25-K25</f>
        <v>-1.5000000000000013E-2</v>
      </c>
      <c r="P25" s="63"/>
      <c r="Q25" s="64"/>
      <c r="R25" s="64"/>
      <c r="S25" s="64"/>
      <c r="T25" s="64"/>
      <c r="U25" s="64"/>
      <c r="V25" s="64"/>
    </row>
    <row r="26" spans="2:22" ht="44.25" x14ac:dyDescent="0.55000000000000004">
      <c r="B26" s="7"/>
      <c r="C26" s="65"/>
      <c r="D26"/>
      <c r="E26" s="66"/>
      <c r="F26"/>
      <c r="G26" s="67"/>
      <c r="H26"/>
      <c r="I26" s="68"/>
      <c r="J26"/>
      <c r="K26" s="69"/>
      <c r="L26"/>
      <c r="M26" s="70"/>
      <c r="N26" s="71"/>
      <c r="O26" s="72"/>
      <c r="P26" s="11"/>
    </row>
    <row r="27" spans="2:22" ht="341.25" customHeight="1" x14ac:dyDescent="0.2">
      <c r="B27" s="7"/>
      <c r="C27" s="73" t="s">
        <v>23</v>
      </c>
      <c r="D27" s="52"/>
      <c r="E27" s="53" t="str">
        <f>+IF([1]Hoja1!$N$26&gt;=0.5,"Si","No")</f>
        <v>Si</v>
      </c>
      <c r="F27"/>
      <c r="G27" s="55">
        <f>+[1]Hoja1!N26</f>
        <v>0.91176470588235292</v>
      </c>
      <c r="H27"/>
      <c r="I27" s="56" t="s">
        <v>24</v>
      </c>
      <c r="J27"/>
      <c r="K27" s="58">
        <v>0.79</v>
      </c>
      <c r="L27" s="74"/>
      <c r="M27" s="60" t="s">
        <v>25</v>
      </c>
      <c r="N27" s="61"/>
      <c r="O27" s="62">
        <f>G27-K27</f>
        <v>0.12176470588235289</v>
      </c>
      <c r="P27" s="11"/>
    </row>
    <row r="28" spans="2:22" ht="44.25" x14ac:dyDescent="0.55000000000000004">
      <c r="B28" s="7"/>
      <c r="C28" s="65"/>
      <c r="D28"/>
      <c r="E28" s="66"/>
      <c r="F28"/>
      <c r="G28" s="75"/>
      <c r="H28"/>
      <c r="I28" s="76"/>
      <c r="J28"/>
      <c r="K28" s="69"/>
      <c r="L28"/>
      <c r="M28" s="70"/>
      <c r="N28" s="71"/>
      <c r="O28" s="72"/>
      <c r="P28" s="11"/>
    </row>
    <row r="29" spans="2:22" ht="228" customHeight="1" x14ac:dyDescent="0.2">
      <c r="B29" s="7"/>
      <c r="C29" s="77" t="s">
        <v>26</v>
      </c>
      <c r="D29" s="52"/>
      <c r="E29" s="53" t="str">
        <f>+IF([1]Hoja1!$N$43&gt;=0.5,"Si","No")</f>
        <v>Si</v>
      </c>
      <c r="F29"/>
      <c r="G29" s="55">
        <f>+[1]Hoja1!N43</f>
        <v>0.85416666666666663</v>
      </c>
      <c r="H29"/>
      <c r="I29" s="78" t="s">
        <v>27</v>
      </c>
      <c r="J29"/>
      <c r="K29" s="58">
        <v>0.94</v>
      </c>
      <c r="L29" s="74"/>
      <c r="M29" s="79" t="s">
        <v>28</v>
      </c>
      <c r="N29" s="61"/>
      <c r="O29" s="62">
        <f>G29-K29</f>
        <v>-8.5833333333333317E-2</v>
      </c>
      <c r="P29" s="11"/>
    </row>
    <row r="30" spans="2:22" ht="44.25" x14ac:dyDescent="0.55000000000000004">
      <c r="B30" s="7"/>
      <c r="C30" s="65"/>
      <c r="D30"/>
      <c r="E30" s="66"/>
      <c r="F30"/>
      <c r="G30" s="75"/>
      <c r="H30"/>
      <c r="I30" s="68"/>
      <c r="J30"/>
      <c r="K30" s="69"/>
      <c r="L30"/>
      <c r="M30" s="70"/>
      <c r="N30" s="71"/>
      <c r="O30" s="72"/>
      <c r="P30" s="11"/>
    </row>
    <row r="31" spans="2:22" ht="243.75" customHeight="1" x14ac:dyDescent="0.2">
      <c r="B31" s="7"/>
      <c r="C31" s="80" t="s">
        <v>29</v>
      </c>
      <c r="D31" s="52"/>
      <c r="E31" s="53" t="str">
        <f>+IF([1]Hoja1!$N$55&gt;=0.5,"Si","No")</f>
        <v>Si</v>
      </c>
      <c r="F31"/>
      <c r="G31" s="55">
        <f>+[1]Hoja1!N55</f>
        <v>1</v>
      </c>
      <c r="H31"/>
      <c r="I31" s="56" t="s">
        <v>30</v>
      </c>
      <c r="J31"/>
      <c r="K31" s="58">
        <v>0.93</v>
      </c>
      <c r="L31" s="74"/>
      <c r="M31" s="81" t="s">
        <v>31</v>
      </c>
      <c r="N31" s="61"/>
      <c r="O31" s="62">
        <f>G31-K31</f>
        <v>6.9999999999999951E-2</v>
      </c>
      <c r="P31" s="11"/>
    </row>
    <row r="32" spans="2:22" ht="6.75" customHeight="1" x14ac:dyDescent="0.55000000000000004">
      <c r="B32" s="7"/>
      <c r="C32" s="65"/>
      <c r="D32"/>
      <c r="E32" s="66"/>
      <c r="F32"/>
      <c r="G32" s="75"/>
      <c r="H32"/>
      <c r="I32" s="68"/>
      <c r="J32"/>
      <c r="K32" s="69"/>
      <c r="L32"/>
      <c r="M32" s="70"/>
      <c r="N32" s="71"/>
      <c r="O32" s="72"/>
      <c r="P32" s="11"/>
    </row>
    <row r="33" spans="2:16" ht="222.75" customHeight="1" x14ac:dyDescent="0.2">
      <c r="B33" s="7"/>
      <c r="C33" s="82" t="s">
        <v>32</v>
      </c>
      <c r="D33" s="52"/>
      <c r="E33" s="53" t="str">
        <f>+IF([1]Hoja1!$N$69&gt;=0.5,"Si","No")</f>
        <v>Si</v>
      </c>
      <c r="F33"/>
      <c r="G33" s="55">
        <f>+[1]Hoja1!N69</f>
        <v>0.9464285714285714</v>
      </c>
      <c r="H33"/>
      <c r="I33" s="56" t="s">
        <v>33</v>
      </c>
      <c r="J33"/>
      <c r="K33" s="58">
        <v>0.86</v>
      </c>
      <c r="L33" s="74"/>
      <c r="M33" s="81" t="s">
        <v>34</v>
      </c>
      <c r="N33" s="61"/>
      <c r="O33" s="62">
        <f>G33-K33</f>
        <v>8.642857142857141E-2</v>
      </c>
      <c r="P33" s="11"/>
    </row>
    <row r="34" spans="2:16" ht="15.75" x14ac:dyDescent="0.2">
      <c r="B34" s="7"/>
      <c r="C34" s="83"/>
      <c r="D34" s="83"/>
      <c r="E34" s="28"/>
      <c r="M34" s="84"/>
      <c r="N34" s="84"/>
      <c r="O34" s="84"/>
      <c r="P34" s="11"/>
    </row>
    <row r="35" spans="2:16" ht="15.75" x14ac:dyDescent="0.2">
      <c r="B35" s="7"/>
      <c r="C35" s="85"/>
      <c r="D35" s="83"/>
      <c r="E35" s="28"/>
      <c r="M35" s="84"/>
      <c r="N35" s="84"/>
      <c r="O35" s="84"/>
      <c r="P35" s="11"/>
    </row>
    <row r="36" spans="2:16" x14ac:dyDescent="0.2">
      <c r="B36" s="7"/>
      <c r="C36" s="86"/>
      <c r="P36" s="11"/>
    </row>
    <row r="37" spans="2:16" ht="15" thickBot="1" x14ac:dyDescent="0.25">
      <c r="B37" s="87"/>
      <c r="C37" s="88"/>
      <c r="D37" s="88"/>
      <c r="E37" s="88"/>
      <c r="F37" s="88"/>
      <c r="G37" s="88"/>
      <c r="H37" s="88"/>
      <c r="I37" s="89"/>
      <c r="J37" s="88"/>
      <c r="K37" s="88"/>
      <c r="L37" s="88"/>
      <c r="M37" s="88"/>
      <c r="N37" s="88"/>
      <c r="O37" s="88"/>
      <c r="P37" s="90"/>
    </row>
    <row r="38" spans="2:16" ht="1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0" priority="20" operator="between">
      <formula>0.76</formula>
      <formula>1</formula>
    </cfRule>
    <cfRule type="cellIs" dxfId="19" priority="21" operator="between">
      <formula>0.51</formula>
      <formula>0.75</formula>
    </cfRule>
    <cfRule type="cellIs" dxfId="18" priority="22" operator="between">
      <formula>0.26</formula>
      <formula>0.5</formula>
    </cfRule>
  </conditionalFormatting>
  <conditionalFormatting sqref="K25">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7">
    <cfRule type="cellIs" dxfId="14" priority="10" operator="between">
      <formula>0.76</formula>
      <formula>1</formula>
    </cfRule>
    <cfRule type="cellIs" dxfId="13" priority="11" operator="between">
      <formula>0.51</formula>
      <formula>0.75</formula>
    </cfRule>
    <cfRule type="cellIs" dxfId="12" priority="12" operator="between">
      <formula>0.26</formula>
      <formula>0.5</formula>
    </cfRule>
  </conditionalFormatting>
  <conditionalFormatting sqref="K29">
    <cfRule type="cellIs" dxfId="11" priority="7" operator="between">
      <formula>0.76</formula>
      <formula>1</formula>
    </cfRule>
    <cfRule type="cellIs" dxfId="10" priority="8" operator="between">
      <formula>0.51</formula>
      <formula>0.75</formula>
    </cfRule>
    <cfRule type="cellIs" dxfId="9" priority="9" operator="between">
      <formula>0.26</formula>
      <formula>0.5</formula>
    </cfRule>
  </conditionalFormatting>
  <conditionalFormatting sqref="K31">
    <cfRule type="cellIs" dxfId="8" priority="4" operator="between">
      <formula>0.76</formula>
      <formula>1</formula>
    </cfRule>
    <cfRule type="cellIs" dxfId="7" priority="5" operator="between">
      <formula>0.51</formula>
      <formula>0.75</formula>
    </cfRule>
    <cfRule type="cellIs" dxfId="6" priority="6" operator="between">
      <formula>0.26</formula>
      <formula>0.5</formula>
    </cfRule>
  </conditionalFormatting>
  <conditionalFormatting sqref="K33">
    <cfRule type="cellIs" dxfId="5" priority="1" operator="between">
      <formula>0.76</formula>
      <formula>1</formula>
    </cfRule>
    <cfRule type="cellIs" dxfId="4" priority="2" operator="between">
      <formula>0.51</formula>
      <formula>0.75</formula>
    </cfRule>
    <cfRule type="cellIs" dxfId="3" priority="3" operator="between">
      <formula>0.26</formula>
      <formula>0.5</formula>
    </cfRule>
  </conditionalFormatting>
  <conditionalFormatting sqref="M7">
    <cfRule type="cellIs" priority="16" operator="between">
      <formula>0.76</formula>
      <formula>1</formula>
    </cfRule>
    <cfRule type="cellIs" dxfId="2" priority="17" operator="between">
      <formula>0.51</formula>
      <formula>0.75</formula>
    </cfRule>
    <cfRule type="cellIs" dxfId="1" priority="18" operator="between">
      <formula>0.26</formula>
      <formula>0.5</formula>
    </cfRule>
    <cfRule type="cellIs" dxfId="0" priority="19" operator="between">
      <formula>0</formula>
      <formula>0.25</formula>
    </cfRule>
  </conditionalFormatting>
  <dataValidations count="4">
    <dataValidation type="list" allowBlank="1" showInputMessage="1" showErrorMessage="1" sqref="E19" xr:uid="{CD276546-4CC7-4A7D-A45A-7BEE1346C390}">
      <formula1>"Si,No,En proceso"</formula1>
    </dataValidation>
    <dataValidation type="list" allowBlank="1" showInputMessage="1" showErrorMessage="1" sqref="N20:O20 E20:E21" xr:uid="{17431CDB-075B-4E9F-B02F-8D84C9CC1A47}">
      <formula1>"Si, No"</formula1>
    </dataValidation>
    <dataValidation type="list" allowBlank="1" showInputMessage="1" showErrorMessage="1" sqref="N19:O19" xr:uid="{210D6ABA-1AD2-416F-A782-BD48A635FFC3}">
      <formula1>"Si,No"</formula1>
    </dataValidation>
    <dataValidation allowBlank="1" showInputMessage="1" showErrorMessage="1" prompt="Celda formulada, información proveniente de la pestaña de deficiencias." sqref="E23" xr:uid="{85EFB162-8E00-47F0-9C3B-7D151923D80F}"/>
  </dataValidations>
  <pageMargins left="0.7" right="0.7" top="0.75" bottom="0.75" header="0.3" footer="0.3"/>
  <pageSetup orientation="portrait"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Aurora Pulido Mendez</dc:creator>
  <cp:lastModifiedBy>Carmen Aurora Pulido Mendez</cp:lastModifiedBy>
  <dcterms:created xsi:type="dcterms:W3CDTF">2026-01-20T13:33:50Z</dcterms:created>
  <dcterms:modified xsi:type="dcterms:W3CDTF">2026-01-20T13:34:38Z</dcterms:modified>
</cp:coreProperties>
</file>