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6515" windowHeight="12270" activeTab="6"/>
  </bookViews>
  <sheets>
    <sheet name="Enero" sheetId="1" r:id="rId1"/>
    <sheet name="Febrero" sheetId="2" r:id="rId2"/>
    <sheet name="Marzo" sheetId="3" r:id="rId3"/>
    <sheet name="Abril" sheetId="4" r:id="rId4"/>
    <sheet name="Julio" sheetId="5" r:id="rId5"/>
    <sheet name="Agosto" sheetId="6" r:id="rId6"/>
    <sheet name="Septiembre" sheetId="7" r:id="rId7"/>
  </sheets>
  <calcPr calcId="145621"/>
</workbook>
</file>

<file path=xl/calcChain.xml><?xml version="1.0" encoding="utf-8"?>
<calcChain xmlns="http://schemas.openxmlformats.org/spreadsheetml/2006/main">
  <c r="H17" i="7" l="1"/>
  <c r="G17" i="7"/>
  <c r="F17" i="7"/>
  <c r="E17" i="7"/>
  <c r="D17" i="7"/>
  <c r="I16" i="7"/>
  <c r="J16" i="7" s="1"/>
  <c r="I15" i="7"/>
  <c r="J15" i="7" s="1"/>
  <c r="C14" i="7"/>
  <c r="I14" i="7" s="1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C7" i="7"/>
  <c r="I6" i="7"/>
  <c r="J6" i="7" s="1"/>
  <c r="I5" i="7"/>
  <c r="J5" i="7" s="1"/>
  <c r="I4" i="7"/>
  <c r="J4" i="7" s="1"/>
  <c r="C17" i="7" l="1"/>
  <c r="I7" i="7"/>
  <c r="J7" i="7" s="1"/>
  <c r="I17" i="7"/>
  <c r="J17" i="7" s="1"/>
  <c r="H17" i="6"/>
  <c r="G17" i="6"/>
  <c r="F17" i="6"/>
  <c r="E17" i="6"/>
  <c r="D17" i="6"/>
  <c r="I16" i="6"/>
  <c r="J16" i="6" s="1"/>
  <c r="C15" i="6"/>
  <c r="I15" i="6" s="1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C7" i="6"/>
  <c r="I7" i="6" s="1"/>
  <c r="J7" i="6" s="1"/>
  <c r="C6" i="6"/>
  <c r="I5" i="6"/>
  <c r="J4" i="6"/>
  <c r="I4" i="6"/>
  <c r="J5" i="6" l="1"/>
  <c r="C17" i="6"/>
  <c r="I17" i="6"/>
  <c r="J17" i="6" s="1"/>
  <c r="I6" i="6"/>
  <c r="H18" i="5"/>
  <c r="G18" i="5"/>
  <c r="F18" i="5"/>
  <c r="E18" i="5"/>
  <c r="D18" i="5"/>
  <c r="I17" i="5"/>
  <c r="J17" i="5" s="1"/>
  <c r="I16" i="5"/>
  <c r="J16" i="5" s="1"/>
  <c r="I15" i="5"/>
  <c r="J15" i="5" s="1"/>
  <c r="I14" i="5"/>
  <c r="J14" i="5" s="1"/>
  <c r="I13" i="5"/>
  <c r="J13" i="5" s="1"/>
  <c r="C12" i="5"/>
  <c r="I12" i="5" s="1"/>
  <c r="J12" i="5" s="1"/>
  <c r="I11" i="5"/>
  <c r="J11" i="5" s="1"/>
  <c r="I10" i="5"/>
  <c r="J10" i="5" s="1"/>
  <c r="I9" i="5"/>
  <c r="J9" i="5" s="1"/>
  <c r="I8" i="5"/>
  <c r="J8" i="5" s="1"/>
  <c r="C7" i="5"/>
  <c r="I18" i="5" s="1"/>
  <c r="J18" i="5" s="1"/>
  <c r="I6" i="5"/>
  <c r="J6" i="5" s="1"/>
  <c r="I5" i="5"/>
  <c r="J6" i="6" l="1"/>
  <c r="J5" i="5"/>
  <c r="I7" i="5"/>
  <c r="C18" i="5"/>
  <c r="J7" i="5" l="1"/>
</calcChain>
</file>

<file path=xl/sharedStrings.xml><?xml version="1.0" encoding="utf-8"?>
<sst xmlns="http://schemas.openxmlformats.org/spreadsheetml/2006/main" count="232" uniqueCount="53">
  <si>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</si>
  <si>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</si>
  <si>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</si>
  <si>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</si>
  <si>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</si>
  <si>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</si>
  <si>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</si>
  <si>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</si>
  <si>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</si>
  <si>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</si>
  <si>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OPERACIONES LOGÍSTICAS</t>
  </si>
  <si>
    <t xml:space="preserve">ADMINISTRACION COMEDORES DE TROPA (CATERING) </t>
  </si>
  <si>
    <t>ALMACENAMIENTO Y DISTRIBUCIÓN</t>
  </si>
  <si>
    <t>SUBDIRECCIÓN GENERAL DE CONTRATOS</t>
  </si>
  <si>
    <t xml:space="preserve">GRUPO DE GESTIÓN CONTRACTUAL </t>
  </si>
  <si>
    <t xml:space="preserve">SUBDIRECCIÓN GENERAL DE ABASTECIMIENTOS Y SERVICIOS   </t>
  </si>
  <si>
    <t>OTROS ABASTECIMIENTOS Y SERVICIOS (COMERCIALIZACIÓN- CRÉDITOS)</t>
  </si>
  <si>
    <t xml:space="preserve">SECRETARÍA GENERAL </t>
  </si>
  <si>
    <t>ATENCIÓN Y ORIENTACIÓN CIUDADANA</t>
  </si>
  <si>
    <t>DIRECCIÓN FINANCIERA</t>
  </si>
  <si>
    <t>CARTERA</t>
  </si>
  <si>
    <t>CONTABILIDAD</t>
  </si>
  <si>
    <t>OFICINA JURÍDICA</t>
  </si>
  <si>
    <t>ASESORIA JURÍDICA</t>
  </si>
  <si>
    <t>OFICINA TECNOLOGIA</t>
  </si>
  <si>
    <t>REDES DE INFRAESTRUCTURA TECNOLOGICA</t>
  </si>
  <si>
    <t>DIRECCIÓN ADMINISTRATIVA Y DE TALENTO HUMANO</t>
  </si>
  <si>
    <t>SERVICIOS ADMINISTRATIVOS</t>
  </si>
  <si>
    <t>TALENTO HUMANO</t>
  </si>
  <si>
    <t>CONTROL INTERNO</t>
  </si>
  <si>
    <t>GESTIÓN DE SEGUIMIENTO Y EVALUACIÓN</t>
  </si>
  <si>
    <t>CONTROL INTERNO DISCIPLINARIO</t>
  </si>
  <si>
    <t>ASUNTOS DISCIPLINARIOS Y ADMINISTRATIVOS</t>
  </si>
  <si>
    <t>TOTAL</t>
  </si>
  <si>
    <t>DIRECCIÓN GENERAL</t>
  </si>
  <si>
    <t>DESPACHO</t>
  </si>
  <si>
    <t xml:space="preserve">GRUPO DE GESTIÓN PRECONTRACTUAL </t>
  </si>
  <si>
    <t>GESTION DOCUMENTAL</t>
  </si>
  <si>
    <t xml:space="preserve">                  TOTAL</t>
  </si>
  <si>
    <t>ABASTECIMIENTO CLASE I  (BOLSA)</t>
  </si>
  <si>
    <t>PLANIFICACIÓN Y OPERACIÓN LOGÍSTICA DE ABASTECIMIENTOS CLASE III</t>
  </si>
  <si>
    <t xml:space="preserve">DESAPACHO </t>
  </si>
  <si>
    <t xml:space="preserve">             TOTAL</t>
  </si>
  <si>
    <t>INFRAESTRUCTURA</t>
  </si>
  <si>
    <t>PRESUPUESTO</t>
  </si>
  <si>
    <t>CUENTAS POR PAGAR</t>
  </si>
  <si>
    <t>TESORERÍA</t>
  </si>
  <si>
    <t>ASUNTOS DISCIPLINARIO</t>
  </si>
  <si>
    <t>PLANEACIÓN E INNOVACION INSTITUCIONAL</t>
  </si>
  <si>
    <t>GESTION DE PLANEACIÓN ESTRATEGICA</t>
  </si>
  <si>
    <t>DESPACHO SECRETARÍA</t>
  </si>
  <si>
    <t>Paula Andrea Fuertes Payan</t>
  </si>
  <si>
    <t>Técnico para Apoyo Seguridad y Defensa
Atención y Orientación Ciudadana –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</si>
</sst>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9"/>
      <color rgb="FF201F1E"/>
      <name val="Arial"/>
      <family val="2"/>
    </font>
    <font>
      <sz val="9"/>
      <color rgb="FF201F1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9E2CF"/>
        <bgColor indexed="64"/>
      </patternFill>
    </fill>
    <fill>
      <patternFill patternType="solid">
        <fgColor rgb="FFE9E2C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F9" sqref="F9"/>
    </sheetView>
  </sheetViews>
  <sheetFormatPr baseColWidth="10" defaultRowHeight="15" x14ac:dyDescent="0.25"/>
  <cols>
    <col min="2" max="2" width="15.7109375" customWidth="1"/>
    <col min="3" max="3" width="15.85546875" customWidth="1"/>
    <col min="8" max="8" width="15.710937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35.25" thickTop="1" thickBot="1" x14ac:dyDescent="0.3">
      <c r="B3" s="58" t="s">
        <v>10</v>
      </c>
      <c r="C3" s="3" t="s">
        <v>11</v>
      </c>
      <c r="D3" s="4">
        <v>0</v>
      </c>
      <c r="E3" s="4">
        <v>0</v>
      </c>
      <c r="F3" s="4">
        <v>0</v>
      </c>
      <c r="G3" s="4">
        <v>255</v>
      </c>
      <c r="H3" s="4">
        <v>1078</v>
      </c>
      <c r="I3" s="4">
        <v>0</v>
      </c>
      <c r="J3" s="4">
        <v>1333</v>
      </c>
      <c r="K3" s="5">
        <v>88.63</v>
      </c>
    </row>
    <row r="4" spans="2:11" ht="24" thickTop="1" thickBot="1" x14ac:dyDescent="0.3">
      <c r="B4" s="59"/>
      <c r="C4" s="3" t="s">
        <v>12</v>
      </c>
      <c r="D4" s="4">
        <v>0</v>
      </c>
      <c r="E4" s="4">
        <v>0</v>
      </c>
      <c r="F4" s="4">
        <v>0</v>
      </c>
      <c r="G4" s="4">
        <v>22</v>
      </c>
      <c r="H4" s="4">
        <v>114</v>
      </c>
      <c r="I4" s="4">
        <v>0</v>
      </c>
      <c r="J4" s="4">
        <v>136</v>
      </c>
      <c r="K4" s="5">
        <v>9.0399999999999991</v>
      </c>
    </row>
    <row r="5" spans="2:11" ht="35.25" thickTop="1" thickBot="1" x14ac:dyDescent="0.3">
      <c r="B5" s="6" t="s">
        <v>13</v>
      </c>
      <c r="C5" s="3" t="s">
        <v>14</v>
      </c>
      <c r="D5" s="5">
        <v>8</v>
      </c>
      <c r="E5" s="4">
        <v>0</v>
      </c>
      <c r="F5" s="4">
        <v>0</v>
      </c>
      <c r="G5" s="5">
        <v>0</v>
      </c>
      <c r="H5" s="5">
        <v>1</v>
      </c>
      <c r="I5" s="4">
        <v>0</v>
      </c>
      <c r="J5" s="4">
        <v>9</v>
      </c>
      <c r="K5" s="5">
        <v>0.6</v>
      </c>
    </row>
    <row r="6" spans="2:11" ht="57.75" thickTop="1" thickBot="1" x14ac:dyDescent="0.3">
      <c r="B6" s="6" t="s">
        <v>15</v>
      </c>
      <c r="C6" s="3" t="s">
        <v>16</v>
      </c>
      <c r="D6" s="5">
        <v>1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5">
        <v>7.0000000000000007E-2</v>
      </c>
    </row>
    <row r="7" spans="2:11" ht="35.25" thickTop="1" thickBot="1" x14ac:dyDescent="0.3">
      <c r="B7" s="6" t="s">
        <v>17</v>
      </c>
      <c r="C7" s="3" t="s">
        <v>18</v>
      </c>
      <c r="D7" s="5">
        <v>1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1</v>
      </c>
      <c r="K7" s="5">
        <v>7.0000000000000007E-2</v>
      </c>
    </row>
    <row r="8" spans="2:11" ht="16.5" thickTop="1" thickBot="1" x14ac:dyDescent="0.3">
      <c r="B8" s="58" t="s">
        <v>19</v>
      </c>
      <c r="C8" s="3" t="s">
        <v>20</v>
      </c>
      <c r="D8" s="5">
        <v>3</v>
      </c>
      <c r="E8" s="5">
        <v>1</v>
      </c>
      <c r="F8" s="5">
        <v>2</v>
      </c>
      <c r="G8" s="5">
        <v>0</v>
      </c>
      <c r="H8" s="4">
        <v>0</v>
      </c>
      <c r="I8" s="4">
        <v>0</v>
      </c>
      <c r="J8" s="4">
        <v>6</v>
      </c>
      <c r="K8" s="5">
        <v>0.4</v>
      </c>
    </row>
    <row r="9" spans="2:11" ht="16.5" thickTop="1" thickBot="1" x14ac:dyDescent="0.3">
      <c r="B9" s="59"/>
      <c r="C9" s="3" t="s">
        <v>21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4">
        <v>0</v>
      </c>
      <c r="J9" s="4">
        <v>1</v>
      </c>
      <c r="K9" s="5">
        <v>7.0000000000000007E-2</v>
      </c>
    </row>
    <row r="10" spans="2:11" ht="16.5" thickTop="1" thickBot="1" x14ac:dyDescent="0.3">
      <c r="B10" s="6" t="s">
        <v>22</v>
      </c>
      <c r="C10" s="3" t="s">
        <v>23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4">
        <v>0</v>
      </c>
      <c r="J10" s="4">
        <v>1</v>
      </c>
      <c r="K10" s="5">
        <v>7.0000000000000007E-2</v>
      </c>
    </row>
    <row r="11" spans="2:11" ht="46.5" thickTop="1" thickBot="1" x14ac:dyDescent="0.3">
      <c r="B11" s="6" t="s">
        <v>24</v>
      </c>
      <c r="C11" s="3" t="s">
        <v>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4">
        <v>0</v>
      </c>
      <c r="J11" s="4">
        <v>1</v>
      </c>
      <c r="K11" s="5">
        <v>7.0000000000000007E-2</v>
      </c>
    </row>
    <row r="12" spans="2:11" ht="24" thickTop="1" thickBot="1" x14ac:dyDescent="0.3">
      <c r="B12" s="58" t="s">
        <v>26</v>
      </c>
      <c r="C12" s="3" t="s">
        <v>27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4">
        <v>0</v>
      </c>
      <c r="J12" s="4">
        <v>1</v>
      </c>
      <c r="K12" s="5">
        <v>7.0000000000000007E-2</v>
      </c>
    </row>
    <row r="13" spans="2:11" ht="16.5" thickTop="1" thickBot="1" x14ac:dyDescent="0.3">
      <c r="B13" s="59"/>
      <c r="C13" s="3" t="s">
        <v>28</v>
      </c>
      <c r="D13" s="5">
        <v>9</v>
      </c>
      <c r="E13" s="4">
        <v>0</v>
      </c>
      <c r="F13" s="4">
        <v>3</v>
      </c>
      <c r="G13" s="5">
        <v>0</v>
      </c>
      <c r="H13" s="5">
        <v>0</v>
      </c>
      <c r="I13" s="4">
        <v>0</v>
      </c>
      <c r="J13" s="4">
        <v>12</v>
      </c>
      <c r="K13" s="5">
        <v>0.8</v>
      </c>
    </row>
    <row r="14" spans="2:11" ht="35.25" thickTop="1" thickBot="1" x14ac:dyDescent="0.3">
      <c r="B14" s="6" t="s">
        <v>29</v>
      </c>
      <c r="C14" s="3" t="s">
        <v>30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4">
        <v>1</v>
      </c>
      <c r="K14" s="5">
        <v>7.0000000000000007E-2</v>
      </c>
    </row>
    <row r="15" spans="2:11" ht="57.75" thickTop="1" thickBot="1" x14ac:dyDescent="0.3">
      <c r="B15" s="6" t="s">
        <v>31</v>
      </c>
      <c r="C15" s="3" t="s">
        <v>32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5">
        <v>7.0000000000000007E-2</v>
      </c>
    </row>
    <row r="16" spans="2:11" ht="16.5" thickTop="1" thickBot="1" x14ac:dyDescent="0.3">
      <c r="B16" s="60" t="s">
        <v>33</v>
      </c>
      <c r="C16" s="61"/>
      <c r="D16" s="5">
        <v>24</v>
      </c>
      <c r="E16" s="5">
        <v>2</v>
      </c>
      <c r="F16" s="5">
        <v>5</v>
      </c>
      <c r="G16" s="5">
        <v>277</v>
      </c>
      <c r="H16" s="5">
        <v>1195</v>
      </c>
      <c r="I16" s="5">
        <v>1</v>
      </c>
      <c r="J16" s="5">
        <v>1504</v>
      </c>
      <c r="K16" s="5">
        <v>100</v>
      </c>
    </row>
    <row r="17" ht="15.75" thickTop="1" x14ac:dyDescent="0.25"/>
  </sheetData>
  <mergeCells count="4">
    <mergeCell ref="B3:B4"/>
    <mergeCell ref="B8:B9"/>
    <mergeCell ref="B12:B13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K3" sqref="K3"/>
    </sheetView>
  </sheetViews>
  <sheetFormatPr baseColWidth="10" defaultRowHeight="15" x14ac:dyDescent="0.25"/>
  <cols>
    <col min="2" max="2" width="13.28515625" customWidth="1"/>
    <col min="3" max="3" width="15" customWidth="1"/>
    <col min="8" max="8" width="14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25.5" thickTop="1" thickBot="1" x14ac:dyDescent="0.3">
      <c r="B3" s="7" t="s">
        <v>34</v>
      </c>
      <c r="C3" s="8" t="s">
        <v>35</v>
      </c>
      <c r="D3" s="9">
        <v>0</v>
      </c>
      <c r="E3" s="9">
        <v>0</v>
      </c>
      <c r="F3" s="9">
        <v>0</v>
      </c>
      <c r="G3" s="10">
        <v>0</v>
      </c>
      <c r="H3" s="10">
        <v>5</v>
      </c>
      <c r="I3" s="9">
        <v>0</v>
      </c>
      <c r="J3" s="11">
        <v>5</v>
      </c>
      <c r="K3" s="5">
        <v>0.23</v>
      </c>
    </row>
    <row r="4" spans="2:11" ht="37.5" thickTop="1" thickBot="1" x14ac:dyDescent="0.3">
      <c r="B4" s="62" t="s">
        <v>10</v>
      </c>
      <c r="C4" s="13" t="s">
        <v>11</v>
      </c>
      <c r="D4" s="9">
        <v>0</v>
      </c>
      <c r="E4" s="9">
        <v>0</v>
      </c>
      <c r="F4" s="9">
        <v>0</v>
      </c>
      <c r="G4" s="14">
        <v>259</v>
      </c>
      <c r="H4" s="14">
        <v>1684</v>
      </c>
      <c r="I4" s="9">
        <v>0</v>
      </c>
      <c r="J4" s="11">
        <v>1943</v>
      </c>
      <c r="K4" s="5">
        <v>90.16</v>
      </c>
    </row>
    <row r="5" spans="2:11" ht="25.5" thickTop="1" thickBot="1" x14ac:dyDescent="0.3">
      <c r="B5" s="63"/>
      <c r="C5" s="13" t="s">
        <v>12</v>
      </c>
      <c r="D5" s="9">
        <v>0</v>
      </c>
      <c r="E5" s="9">
        <v>0</v>
      </c>
      <c r="F5" s="9">
        <v>0</v>
      </c>
      <c r="G5" s="14">
        <v>44</v>
      </c>
      <c r="H5" s="14">
        <v>122</v>
      </c>
      <c r="I5" s="9">
        <v>0</v>
      </c>
      <c r="J5" s="11">
        <v>166</v>
      </c>
      <c r="K5" s="5">
        <v>7.7</v>
      </c>
    </row>
    <row r="6" spans="2:11" ht="37.5" thickTop="1" thickBot="1" x14ac:dyDescent="0.3">
      <c r="B6" s="62" t="s">
        <v>13</v>
      </c>
      <c r="C6" s="13" t="s">
        <v>36</v>
      </c>
      <c r="D6" s="14">
        <v>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1">
        <v>3</v>
      </c>
      <c r="K6" s="5">
        <v>0.14000000000000001</v>
      </c>
    </row>
    <row r="7" spans="2:11" ht="37.5" thickTop="1" thickBot="1" x14ac:dyDescent="0.3">
      <c r="B7" s="64"/>
      <c r="C7" s="13" t="s">
        <v>14</v>
      </c>
      <c r="D7" s="10">
        <v>8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1">
        <v>8</v>
      </c>
      <c r="K7" s="5">
        <v>0.37</v>
      </c>
    </row>
    <row r="8" spans="2:11" ht="37.5" thickTop="1" thickBot="1" x14ac:dyDescent="0.3">
      <c r="B8" s="7" t="s">
        <v>17</v>
      </c>
      <c r="C8" s="13" t="s">
        <v>18</v>
      </c>
      <c r="D8" s="10">
        <v>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1">
        <v>1</v>
      </c>
      <c r="K8" s="5">
        <v>0.05</v>
      </c>
    </row>
    <row r="9" spans="2:11" ht="16.5" thickTop="1" thickBot="1" x14ac:dyDescent="0.3">
      <c r="B9" s="62" t="s">
        <v>19</v>
      </c>
      <c r="C9" s="13" t="s">
        <v>20</v>
      </c>
      <c r="D9" s="10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1">
        <v>5</v>
      </c>
      <c r="K9" s="5">
        <v>0.23</v>
      </c>
    </row>
    <row r="10" spans="2:11" ht="16.5" thickTop="1" thickBot="1" x14ac:dyDescent="0.3">
      <c r="B10" s="63"/>
      <c r="C10" s="13" t="s">
        <v>21</v>
      </c>
      <c r="D10" s="10">
        <v>11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1">
        <v>11</v>
      </c>
      <c r="K10" s="5">
        <v>0.51</v>
      </c>
    </row>
    <row r="11" spans="2:11" ht="25.5" thickTop="1" thickBot="1" x14ac:dyDescent="0.3">
      <c r="B11" s="62" t="s">
        <v>26</v>
      </c>
      <c r="C11" s="13" t="s">
        <v>27</v>
      </c>
      <c r="D11" s="10">
        <v>0</v>
      </c>
      <c r="E11" s="9">
        <v>0</v>
      </c>
      <c r="F11" s="10">
        <v>1</v>
      </c>
      <c r="G11" s="10">
        <v>1</v>
      </c>
      <c r="H11" s="10">
        <v>3</v>
      </c>
      <c r="I11" s="9">
        <v>0</v>
      </c>
      <c r="J11" s="11">
        <v>5</v>
      </c>
      <c r="K11" s="5">
        <v>0.23</v>
      </c>
    </row>
    <row r="12" spans="2:11" ht="25.5" thickTop="1" thickBot="1" x14ac:dyDescent="0.3">
      <c r="B12" s="65"/>
      <c r="C12" s="13" t="s">
        <v>37</v>
      </c>
      <c r="D12" s="10">
        <v>0</v>
      </c>
      <c r="E12" s="9">
        <v>0</v>
      </c>
      <c r="F12" s="10">
        <v>0</v>
      </c>
      <c r="G12" s="10">
        <v>0</v>
      </c>
      <c r="H12" s="10">
        <v>2</v>
      </c>
      <c r="I12" s="9">
        <v>0</v>
      </c>
      <c r="J12" s="11">
        <v>2</v>
      </c>
      <c r="K12" s="5">
        <v>0.09</v>
      </c>
    </row>
    <row r="13" spans="2:11" ht="16.5" thickTop="1" thickBot="1" x14ac:dyDescent="0.3">
      <c r="B13" s="63"/>
      <c r="C13" s="13" t="s">
        <v>28</v>
      </c>
      <c r="D13" s="14">
        <v>5</v>
      </c>
      <c r="E13" s="9">
        <v>0</v>
      </c>
      <c r="F13" s="10">
        <v>0</v>
      </c>
      <c r="G13" s="10">
        <v>0</v>
      </c>
      <c r="H13" s="10">
        <v>0</v>
      </c>
      <c r="I13" s="9">
        <v>0</v>
      </c>
      <c r="J13" s="11">
        <v>5</v>
      </c>
      <c r="K13" s="5">
        <v>0.23</v>
      </c>
    </row>
    <row r="14" spans="2:11" ht="61.5" thickTop="1" thickBot="1" x14ac:dyDescent="0.3">
      <c r="B14" s="7" t="s">
        <v>31</v>
      </c>
      <c r="C14" s="13" t="s">
        <v>32</v>
      </c>
      <c r="D14" s="10">
        <v>1</v>
      </c>
      <c r="E14" s="9">
        <v>0</v>
      </c>
      <c r="F14" s="10">
        <v>0</v>
      </c>
      <c r="G14" s="10">
        <v>0</v>
      </c>
      <c r="H14" s="10">
        <v>0</v>
      </c>
      <c r="I14" s="9">
        <v>0</v>
      </c>
      <c r="J14" s="11">
        <v>1</v>
      </c>
      <c r="K14" s="5">
        <v>0.05</v>
      </c>
    </row>
    <row r="15" spans="2:11" ht="16.5" thickTop="1" thickBot="1" x14ac:dyDescent="0.3">
      <c r="B15" s="60" t="s">
        <v>38</v>
      </c>
      <c r="C15" s="61"/>
      <c r="D15" s="5">
        <v>34</v>
      </c>
      <c r="E15" s="5">
        <v>0</v>
      </c>
      <c r="F15" s="5">
        <v>1</v>
      </c>
      <c r="G15" s="5">
        <v>304</v>
      </c>
      <c r="H15" s="5">
        <v>1816</v>
      </c>
      <c r="I15" s="5">
        <v>0</v>
      </c>
      <c r="J15" s="5">
        <v>2155</v>
      </c>
      <c r="K15" s="5">
        <v>100</v>
      </c>
    </row>
    <row r="16" spans="2:11" ht="15.75" thickTop="1" x14ac:dyDescent="0.25"/>
  </sheetData>
  <mergeCells count="5">
    <mergeCell ref="B4:B5"/>
    <mergeCell ref="B6:B7"/>
    <mergeCell ref="B9:B10"/>
    <mergeCell ref="B11:B13"/>
    <mergeCell ref="B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C16" sqref="C16"/>
    </sheetView>
  </sheetViews>
  <sheetFormatPr baseColWidth="10" defaultRowHeight="15" x14ac:dyDescent="0.25"/>
  <cols>
    <col min="2" max="3" width="17.7109375" customWidth="1"/>
    <col min="8" max="8" width="14.57031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6" t="s">
        <v>34</v>
      </c>
      <c r="C3" s="15" t="s">
        <v>35</v>
      </c>
      <c r="D3" s="9">
        <v>0</v>
      </c>
      <c r="E3" s="9">
        <v>0</v>
      </c>
      <c r="F3" s="9">
        <v>0</v>
      </c>
      <c r="G3" s="10">
        <v>0</v>
      </c>
      <c r="H3" s="10">
        <v>6</v>
      </c>
      <c r="I3" s="9">
        <v>0</v>
      </c>
      <c r="J3" s="11">
        <v>6</v>
      </c>
      <c r="K3" s="5">
        <v>0.3</v>
      </c>
    </row>
    <row r="4" spans="2:11" ht="35.25" thickTop="1" thickBot="1" x14ac:dyDescent="0.3">
      <c r="B4" s="58" t="s">
        <v>10</v>
      </c>
      <c r="C4" s="3" t="s">
        <v>11</v>
      </c>
      <c r="D4" s="14">
        <v>0</v>
      </c>
      <c r="E4" s="14">
        <v>0</v>
      </c>
      <c r="F4" s="14">
        <v>1</v>
      </c>
      <c r="G4" s="14">
        <v>286</v>
      </c>
      <c r="H4" s="14">
        <v>1497</v>
      </c>
      <c r="I4" s="14">
        <v>0</v>
      </c>
      <c r="J4" s="11">
        <v>1784</v>
      </c>
      <c r="K4" s="5">
        <v>88.67</v>
      </c>
    </row>
    <row r="5" spans="2:11" ht="24" thickTop="1" thickBot="1" x14ac:dyDescent="0.3">
      <c r="B5" s="59"/>
      <c r="C5" s="3" t="s">
        <v>12</v>
      </c>
      <c r="D5" s="14">
        <v>0</v>
      </c>
      <c r="E5" s="14">
        <v>0</v>
      </c>
      <c r="F5" s="14">
        <v>0</v>
      </c>
      <c r="G5" s="14">
        <v>31</v>
      </c>
      <c r="H5" s="14">
        <v>135</v>
      </c>
      <c r="I5" s="14">
        <v>0</v>
      </c>
      <c r="J5" s="11">
        <v>166</v>
      </c>
      <c r="K5" s="5">
        <v>8.25</v>
      </c>
    </row>
    <row r="6" spans="2:11" ht="24" thickTop="1" thickBot="1" x14ac:dyDescent="0.3">
      <c r="B6" s="58" t="s">
        <v>13</v>
      </c>
      <c r="C6" s="3" t="s">
        <v>36</v>
      </c>
      <c r="D6" s="14">
        <v>1</v>
      </c>
      <c r="E6" s="14">
        <v>0</v>
      </c>
      <c r="F6" s="14">
        <v>0</v>
      </c>
      <c r="G6" s="14">
        <v>0</v>
      </c>
      <c r="H6" s="14">
        <v>0</v>
      </c>
      <c r="I6" s="16">
        <v>2</v>
      </c>
      <c r="J6" s="11">
        <v>3</v>
      </c>
      <c r="K6" s="5">
        <v>0.15</v>
      </c>
    </row>
    <row r="7" spans="2:11" ht="24" thickTop="1" thickBot="1" x14ac:dyDescent="0.3">
      <c r="B7" s="68"/>
      <c r="C7" s="3" t="s">
        <v>14</v>
      </c>
      <c r="D7" s="10">
        <v>10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1">
        <v>10</v>
      </c>
      <c r="K7" s="5">
        <v>0.5</v>
      </c>
    </row>
    <row r="8" spans="2:11" ht="24" thickTop="1" thickBot="1" x14ac:dyDescent="0.3">
      <c r="B8" s="69" t="s">
        <v>15</v>
      </c>
      <c r="C8" s="3" t="s">
        <v>39</v>
      </c>
      <c r="D8" s="10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1">
        <v>1</v>
      </c>
      <c r="K8" s="5">
        <v>0.05</v>
      </c>
    </row>
    <row r="9" spans="2:11" ht="46.5" thickTop="1" thickBot="1" x14ac:dyDescent="0.3">
      <c r="B9" s="68"/>
      <c r="C9" s="3" t="s">
        <v>40</v>
      </c>
      <c r="D9" s="10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1">
        <v>1</v>
      </c>
      <c r="K9" s="5">
        <v>0.05</v>
      </c>
    </row>
    <row r="10" spans="2:11" ht="16.5" thickTop="1" thickBot="1" x14ac:dyDescent="0.3">
      <c r="B10" s="69" t="s">
        <v>17</v>
      </c>
      <c r="C10" s="3" t="s">
        <v>41</v>
      </c>
      <c r="D10" s="10">
        <v>2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1">
        <v>2</v>
      </c>
      <c r="K10" s="5">
        <v>0.1</v>
      </c>
    </row>
    <row r="11" spans="2:11" ht="35.25" thickTop="1" thickBot="1" x14ac:dyDescent="0.3">
      <c r="B11" s="68"/>
      <c r="C11" s="3" t="s">
        <v>18</v>
      </c>
      <c r="D11" s="10">
        <v>0</v>
      </c>
      <c r="E11" s="14">
        <v>0</v>
      </c>
      <c r="F11" s="14">
        <v>0</v>
      </c>
      <c r="G11" s="14">
        <v>0</v>
      </c>
      <c r="H11" s="10">
        <v>1</v>
      </c>
      <c r="I11" s="14">
        <v>0</v>
      </c>
      <c r="J11" s="11">
        <v>1</v>
      </c>
      <c r="K11" s="5">
        <v>0</v>
      </c>
    </row>
    <row r="12" spans="2:11" ht="16.5" thickTop="1" thickBot="1" x14ac:dyDescent="0.3">
      <c r="B12" s="69" t="s">
        <v>19</v>
      </c>
      <c r="C12" s="3" t="s">
        <v>20</v>
      </c>
      <c r="D12" s="10">
        <v>7</v>
      </c>
      <c r="E12" s="14">
        <v>0</v>
      </c>
      <c r="F12" s="10">
        <v>2</v>
      </c>
      <c r="G12" s="14">
        <v>0</v>
      </c>
      <c r="H12" s="14">
        <v>0</v>
      </c>
      <c r="I12" s="14">
        <v>0</v>
      </c>
      <c r="J12" s="11">
        <v>9</v>
      </c>
      <c r="K12" s="5">
        <v>0.45</v>
      </c>
    </row>
    <row r="13" spans="2:11" ht="16.5" thickTop="1" thickBot="1" x14ac:dyDescent="0.3">
      <c r="B13" s="59"/>
      <c r="C13" s="3" t="s">
        <v>21</v>
      </c>
      <c r="D13" s="10">
        <v>17</v>
      </c>
      <c r="E13" s="14">
        <v>0</v>
      </c>
      <c r="F13" s="10">
        <v>0</v>
      </c>
      <c r="G13" s="14">
        <v>0</v>
      </c>
      <c r="H13" s="14">
        <v>0</v>
      </c>
      <c r="I13" s="14">
        <v>0</v>
      </c>
      <c r="J13" s="11">
        <v>17</v>
      </c>
      <c r="K13" s="5">
        <v>0.84</v>
      </c>
    </row>
    <row r="14" spans="2:11" ht="16.5" thickTop="1" thickBot="1" x14ac:dyDescent="0.3">
      <c r="B14" s="6" t="s">
        <v>22</v>
      </c>
      <c r="C14" s="3" t="s">
        <v>23</v>
      </c>
      <c r="D14" s="10">
        <v>1</v>
      </c>
      <c r="E14" s="14">
        <v>0</v>
      </c>
      <c r="F14" s="10">
        <v>0</v>
      </c>
      <c r="G14" s="14">
        <v>0</v>
      </c>
      <c r="H14" s="14">
        <v>0</v>
      </c>
      <c r="I14" s="14">
        <v>0</v>
      </c>
      <c r="J14" s="11">
        <v>1</v>
      </c>
      <c r="K14" s="5">
        <v>0.05</v>
      </c>
    </row>
    <row r="15" spans="2:11" ht="24" thickTop="1" thickBot="1" x14ac:dyDescent="0.3">
      <c r="B15" s="58" t="s">
        <v>26</v>
      </c>
      <c r="C15" s="3" t="s">
        <v>27</v>
      </c>
      <c r="D15" s="10">
        <v>1</v>
      </c>
      <c r="E15" s="14">
        <v>0</v>
      </c>
      <c r="F15" s="10">
        <v>0</v>
      </c>
      <c r="G15" s="14">
        <v>0</v>
      </c>
      <c r="H15" s="10">
        <v>1</v>
      </c>
      <c r="I15" s="14">
        <v>0</v>
      </c>
      <c r="J15" s="11">
        <v>2</v>
      </c>
      <c r="K15" s="5">
        <v>0.1</v>
      </c>
    </row>
    <row r="16" spans="2:11" ht="16.5" thickTop="1" thickBot="1" x14ac:dyDescent="0.3">
      <c r="B16" s="70"/>
      <c r="C16" s="3" t="s">
        <v>37</v>
      </c>
      <c r="D16" s="10">
        <v>0</v>
      </c>
      <c r="E16" s="14">
        <v>0</v>
      </c>
      <c r="F16" s="10">
        <v>0</v>
      </c>
      <c r="G16" s="14">
        <v>0</v>
      </c>
      <c r="H16" s="10">
        <v>2</v>
      </c>
      <c r="I16" s="14">
        <v>0</v>
      </c>
      <c r="J16" s="16">
        <v>2</v>
      </c>
      <c r="K16" s="5">
        <v>0.1</v>
      </c>
    </row>
    <row r="17" spans="2:11" ht="16.5" thickTop="1" thickBot="1" x14ac:dyDescent="0.3">
      <c r="B17" s="59"/>
      <c r="C17" s="3" t="s">
        <v>28</v>
      </c>
      <c r="D17" s="14">
        <v>5</v>
      </c>
      <c r="E17" s="14">
        <v>0</v>
      </c>
      <c r="F17" s="10">
        <v>1</v>
      </c>
      <c r="G17" s="14">
        <v>0</v>
      </c>
      <c r="H17" s="10">
        <v>0</v>
      </c>
      <c r="I17" s="14">
        <v>0</v>
      </c>
      <c r="J17" s="16">
        <v>6</v>
      </c>
      <c r="K17" s="5">
        <v>0.3</v>
      </c>
    </row>
    <row r="18" spans="2:11" ht="57.75" thickTop="1" thickBot="1" x14ac:dyDescent="0.3">
      <c r="B18" s="6" t="s">
        <v>31</v>
      </c>
      <c r="C18" s="3" t="s">
        <v>32</v>
      </c>
      <c r="D18" s="10">
        <v>1</v>
      </c>
      <c r="E18" s="14">
        <v>0</v>
      </c>
      <c r="F18" s="10">
        <v>0</v>
      </c>
      <c r="G18" s="14">
        <v>0</v>
      </c>
      <c r="H18" s="10">
        <v>0</v>
      </c>
      <c r="I18" s="14">
        <v>0</v>
      </c>
      <c r="J18" s="16">
        <v>1</v>
      </c>
      <c r="K18" s="5">
        <v>0.05</v>
      </c>
    </row>
    <row r="19" spans="2:11" ht="16.5" thickTop="1" thickBot="1" x14ac:dyDescent="0.3">
      <c r="B19" s="66" t="s">
        <v>42</v>
      </c>
      <c r="C19" s="67"/>
      <c r="D19" s="5">
        <v>47</v>
      </c>
      <c r="E19" s="5">
        <v>0</v>
      </c>
      <c r="F19" s="5">
        <v>4</v>
      </c>
      <c r="G19" s="5">
        <v>317</v>
      </c>
      <c r="H19" s="5">
        <v>1642</v>
      </c>
      <c r="I19" s="5">
        <v>2</v>
      </c>
      <c r="J19" s="5">
        <v>2012</v>
      </c>
      <c r="K19" s="5">
        <v>100</v>
      </c>
    </row>
    <row r="20" spans="2:11" ht="15.75" thickTop="1" x14ac:dyDescent="0.25"/>
  </sheetData>
  <mergeCells count="7">
    <mergeCell ref="B19:C19"/>
    <mergeCell ref="B4:B5"/>
    <mergeCell ref="B6:B7"/>
    <mergeCell ref="B8:B9"/>
    <mergeCell ref="B10:B11"/>
    <mergeCell ref="B12:B13"/>
    <mergeCell ref="B15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E17" sqref="E17"/>
    </sheetView>
  </sheetViews>
  <sheetFormatPr baseColWidth="10" defaultRowHeight="15" x14ac:dyDescent="0.25"/>
  <cols>
    <col min="2" max="2" width="17.42578125" customWidth="1"/>
    <col min="3" max="3" width="20.285156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7" t="s">
        <v>34</v>
      </c>
      <c r="C3" s="8" t="s">
        <v>35</v>
      </c>
      <c r="D3" s="17">
        <v>0</v>
      </c>
      <c r="E3" s="17">
        <v>0</v>
      </c>
      <c r="F3" s="17">
        <v>0</v>
      </c>
      <c r="G3" s="18">
        <v>0</v>
      </c>
      <c r="H3" s="18">
        <v>8</v>
      </c>
      <c r="I3" s="17">
        <v>0</v>
      </c>
      <c r="J3" s="19">
        <v>8</v>
      </c>
      <c r="K3" s="5">
        <v>0.36</v>
      </c>
    </row>
    <row r="4" spans="2:11" ht="37.5" thickTop="1" thickBot="1" x14ac:dyDescent="0.3">
      <c r="B4" s="62" t="s">
        <v>10</v>
      </c>
      <c r="C4" s="13" t="s">
        <v>11</v>
      </c>
      <c r="D4" s="19">
        <v>2</v>
      </c>
      <c r="E4" s="17">
        <v>0</v>
      </c>
      <c r="F4" s="19">
        <v>1</v>
      </c>
      <c r="G4" s="19">
        <v>342</v>
      </c>
      <c r="H4" s="19">
        <v>1641</v>
      </c>
      <c r="I4" s="19">
        <v>0</v>
      </c>
      <c r="J4" s="19">
        <v>1986</v>
      </c>
      <c r="K4" s="5">
        <v>90.15</v>
      </c>
    </row>
    <row r="5" spans="2:11" ht="25.5" thickTop="1" thickBot="1" x14ac:dyDescent="0.3">
      <c r="B5" s="63"/>
      <c r="C5" s="13" t="s">
        <v>12</v>
      </c>
      <c r="D5" s="19">
        <v>0</v>
      </c>
      <c r="E5" s="17">
        <v>0</v>
      </c>
      <c r="F5" s="17">
        <v>0</v>
      </c>
      <c r="G5" s="19">
        <v>34</v>
      </c>
      <c r="H5" s="19">
        <v>131</v>
      </c>
      <c r="I5" s="19">
        <v>0</v>
      </c>
      <c r="J5" s="19">
        <v>165</v>
      </c>
      <c r="K5" s="5">
        <v>7.49</v>
      </c>
    </row>
    <row r="6" spans="2:11" ht="37.5" thickTop="1" thickBot="1" x14ac:dyDescent="0.3">
      <c r="B6" s="12" t="s">
        <v>13</v>
      </c>
      <c r="C6" s="13" t="s">
        <v>14</v>
      </c>
      <c r="D6" s="18">
        <v>7</v>
      </c>
      <c r="E6" s="17">
        <v>0</v>
      </c>
      <c r="F6" s="17">
        <v>0</v>
      </c>
      <c r="G6" s="17">
        <v>0</v>
      </c>
      <c r="H6" s="18">
        <v>0</v>
      </c>
      <c r="I6" s="18">
        <v>2</v>
      </c>
      <c r="J6" s="19">
        <v>9</v>
      </c>
      <c r="K6" s="5">
        <v>0.41</v>
      </c>
    </row>
    <row r="7" spans="2:11" ht="16.5" thickTop="1" thickBot="1" x14ac:dyDescent="0.3">
      <c r="B7" s="62" t="s">
        <v>15</v>
      </c>
      <c r="C7" s="13" t="s">
        <v>43</v>
      </c>
      <c r="D7" s="18">
        <v>1</v>
      </c>
      <c r="E7" s="17">
        <v>0</v>
      </c>
      <c r="F7" s="17">
        <v>0</v>
      </c>
      <c r="G7" s="17">
        <v>0</v>
      </c>
      <c r="H7" s="18">
        <v>0</v>
      </c>
      <c r="I7" s="18">
        <v>0</v>
      </c>
      <c r="J7" s="19">
        <v>1</v>
      </c>
      <c r="K7" s="5">
        <v>0.05</v>
      </c>
    </row>
    <row r="8" spans="2:11" ht="49.5" thickTop="1" thickBot="1" x14ac:dyDescent="0.3">
      <c r="B8" s="64"/>
      <c r="C8" s="13" t="s">
        <v>16</v>
      </c>
      <c r="D8" s="18">
        <v>2</v>
      </c>
      <c r="E8" s="17">
        <v>0</v>
      </c>
      <c r="F8" s="17">
        <v>0</v>
      </c>
      <c r="G8" s="17">
        <v>0</v>
      </c>
      <c r="H8" s="17">
        <v>4</v>
      </c>
      <c r="I8" s="17">
        <v>0</v>
      </c>
      <c r="J8" s="19">
        <v>6</v>
      </c>
      <c r="K8" s="5">
        <v>0.27</v>
      </c>
    </row>
    <row r="9" spans="2:11" ht="25.5" thickTop="1" thickBot="1" x14ac:dyDescent="0.3">
      <c r="B9" s="12" t="s">
        <v>17</v>
      </c>
      <c r="C9" s="13" t="s">
        <v>18</v>
      </c>
      <c r="D9" s="18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9">
        <v>1</v>
      </c>
      <c r="K9" s="5">
        <v>0.05</v>
      </c>
    </row>
    <row r="10" spans="2:11" ht="16.5" thickTop="1" thickBot="1" x14ac:dyDescent="0.3">
      <c r="B10" s="62" t="s">
        <v>19</v>
      </c>
      <c r="C10" s="13" t="s">
        <v>44</v>
      </c>
      <c r="D10" s="18">
        <v>1</v>
      </c>
      <c r="E10" s="17">
        <v>0</v>
      </c>
      <c r="F10" s="18">
        <v>1</v>
      </c>
      <c r="G10" s="17">
        <v>0</v>
      </c>
      <c r="H10" s="17">
        <v>0</v>
      </c>
      <c r="I10" s="17">
        <v>0</v>
      </c>
      <c r="J10" s="19">
        <v>2</v>
      </c>
      <c r="K10" s="5">
        <v>0.09</v>
      </c>
    </row>
    <row r="11" spans="2:11" ht="16.5" thickTop="1" thickBot="1" x14ac:dyDescent="0.3">
      <c r="B11" s="65"/>
      <c r="C11" s="13" t="s">
        <v>20</v>
      </c>
      <c r="D11" s="18">
        <v>13</v>
      </c>
      <c r="E11" s="18">
        <v>1</v>
      </c>
      <c r="F11" s="18">
        <v>0</v>
      </c>
      <c r="G11" s="17">
        <v>0</v>
      </c>
      <c r="H11" s="17">
        <v>0</v>
      </c>
      <c r="I11" s="17">
        <v>0</v>
      </c>
      <c r="J11" s="19">
        <v>14</v>
      </c>
      <c r="K11" s="5">
        <v>0.64</v>
      </c>
    </row>
    <row r="12" spans="2:11" ht="16.5" thickTop="1" thickBot="1" x14ac:dyDescent="0.3">
      <c r="B12" s="64"/>
      <c r="C12" s="13" t="s">
        <v>21</v>
      </c>
      <c r="D12" s="18">
        <v>4</v>
      </c>
      <c r="E12" s="18">
        <v>0</v>
      </c>
      <c r="F12" s="18">
        <v>0</v>
      </c>
      <c r="G12" s="17">
        <v>0</v>
      </c>
      <c r="H12" s="17">
        <v>0</v>
      </c>
      <c r="I12" s="17">
        <v>0</v>
      </c>
      <c r="J12" s="19">
        <v>4</v>
      </c>
      <c r="K12" s="5">
        <v>0.18</v>
      </c>
    </row>
    <row r="13" spans="2:11" ht="16.5" thickTop="1" thickBot="1" x14ac:dyDescent="0.3">
      <c r="B13" s="7" t="s">
        <v>22</v>
      </c>
      <c r="C13" s="13" t="s">
        <v>23</v>
      </c>
      <c r="D13" s="18">
        <v>1</v>
      </c>
      <c r="E13" s="18">
        <v>0</v>
      </c>
      <c r="F13" s="18">
        <v>0</v>
      </c>
      <c r="G13" s="17">
        <v>0</v>
      </c>
      <c r="H13" s="17">
        <v>0</v>
      </c>
      <c r="I13" s="17">
        <v>0</v>
      </c>
      <c r="J13" s="19">
        <v>1</v>
      </c>
      <c r="K13" s="5">
        <v>0.05</v>
      </c>
    </row>
    <row r="14" spans="2:11" ht="37.5" thickTop="1" thickBot="1" x14ac:dyDescent="0.3">
      <c r="B14" s="7" t="s">
        <v>26</v>
      </c>
      <c r="C14" s="13" t="s">
        <v>28</v>
      </c>
      <c r="D14" s="19">
        <v>5</v>
      </c>
      <c r="E14" s="18">
        <v>1</v>
      </c>
      <c r="F14" s="18">
        <v>0</v>
      </c>
      <c r="G14" s="17">
        <v>0</v>
      </c>
      <c r="H14" s="17">
        <v>0</v>
      </c>
      <c r="I14" s="17">
        <v>0</v>
      </c>
      <c r="J14" s="18">
        <v>6</v>
      </c>
      <c r="K14" s="5">
        <v>0.27</v>
      </c>
    </row>
    <row r="15" spans="2:11" ht="16.5" thickTop="1" thickBot="1" x14ac:dyDescent="0.3">
      <c r="B15" s="60" t="s">
        <v>38</v>
      </c>
      <c r="C15" s="61"/>
      <c r="D15" s="5">
        <v>37</v>
      </c>
      <c r="E15" s="5">
        <v>2</v>
      </c>
      <c r="F15" s="5">
        <v>2</v>
      </c>
      <c r="G15" s="5">
        <v>376</v>
      </c>
      <c r="H15" s="5">
        <v>1784</v>
      </c>
      <c r="I15" s="5">
        <v>2</v>
      </c>
      <c r="J15" s="5">
        <v>2203</v>
      </c>
      <c r="K15" s="5">
        <v>100</v>
      </c>
    </row>
    <row r="16" spans="2:11" ht="15.75" thickTop="1" x14ac:dyDescent="0.25"/>
  </sheetData>
  <mergeCells count="4">
    <mergeCell ref="B4:B5"/>
    <mergeCell ref="B7:B8"/>
    <mergeCell ref="B10:B12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E21" sqref="E21"/>
    </sheetView>
  </sheetViews>
  <sheetFormatPr baseColWidth="10" defaultRowHeight="15" x14ac:dyDescent="0.25"/>
  <cols>
    <col min="1" max="1" width="15.28515625" customWidth="1"/>
    <col min="2" max="2" width="22.42578125" customWidth="1"/>
    <col min="7" max="7" width="14.28515625" customWidth="1"/>
    <col min="10" max="10" width="7.7109375" customWidth="1"/>
  </cols>
  <sheetData>
    <row r="3" spans="1:10" ht="15.75" thickBot="1" x14ac:dyDescent="0.3"/>
    <row r="4" spans="1:10" ht="27" thickTop="1" thickBo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</row>
    <row r="5" spans="1:10" ht="37.5" thickTop="1" thickBot="1" x14ac:dyDescent="0.3">
      <c r="A5" s="71" t="s">
        <v>10</v>
      </c>
      <c r="B5" s="21" t="s">
        <v>11</v>
      </c>
      <c r="C5" s="27">
        <v>0</v>
      </c>
      <c r="D5" s="22">
        <v>0</v>
      </c>
      <c r="E5" s="22">
        <v>0</v>
      </c>
      <c r="F5" s="22">
        <v>353</v>
      </c>
      <c r="G5" s="22">
        <v>1841</v>
      </c>
      <c r="H5" s="22">
        <v>0</v>
      </c>
      <c r="I5" s="22">
        <f t="shared" ref="I5:I17" si="0">SUM(C5:H5)</f>
        <v>2194</v>
      </c>
      <c r="J5" s="28">
        <f t="shared" ref="J5:J17" si="1">I5/2418*100</f>
        <v>90.736145574855257</v>
      </c>
    </row>
    <row r="6" spans="1:10" ht="25.5" thickTop="1" thickBot="1" x14ac:dyDescent="0.3">
      <c r="A6" s="71"/>
      <c r="B6" s="21" t="s">
        <v>12</v>
      </c>
      <c r="C6" s="27">
        <v>0</v>
      </c>
      <c r="D6" s="22">
        <v>1</v>
      </c>
      <c r="E6" s="22">
        <v>0</v>
      </c>
      <c r="F6" s="22">
        <v>36</v>
      </c>
      <c r="G6" s="22">
        <v>138</v>
      </c>
      <c r="H6" s="22">
        <v>0</v>
      </c>
      <c r="I6" s="22">
        <f t="shared" si="0"/>
        <v>175</v>
      </c>
      <c r="J6" s="28">
        <f t="shared" si="1"/>
        <v>7.2373862696443343</v>
      </c>
    </row>
    <row r="7" spans="1:10" ht="37.5" thickTop="1" thickBot="1" x14ac:dyDescent="0.3">
      <c r="A7" s="23" t="s">
        <v>13</v>
      </c>
      <c r="B7" s="21" t="s">
        <v>14</v>
      </c>
      <c r="C7" s="29">
        <f>2+6</f>
        <v>8</v>
      </c>
      <c r="D7" s="25">
        <v>1</v>
      </c>
      <c r="E7" s="25">
        <v>0</v>
      </c>
      <c r="F7" s="25">
        <v>0</v>
      </c>
      <c r="G7" s="25">
        <v>0</v>
      </c>
      <c r="H7" s="22">
        <v>0</v>
      </c>
      <c r="I7" s="25">
        <f t="shared" si="0"/>
        <v>9</v>
      </c>
      <c r="J7" s="28">
        <f t="shared" si="1"/>
        <v>0.37220843672456577</v>
      </c>
    </row>
    <row r="8" spans="1:10" ht="25.5" thickTop="1" thickBot="1" x14ac:dyDescent="0.3">
      <c r="A8" s="71" t="s">
        <v>15</v>
      </c>
      <c r="B8" s="21" t="s">
        <v>39</v>
      </c>
      <c r="C8" s="29">
        <v>1</v>
      </c>
      <c r="D8" s="25">
        <v>0</v>
      </c>
      <c r="E8" s="25">
        <v>0</v>
      </c>
      <c r="F8" s="25">
        <v>0</v>
      </c>
      <c r="G8" s="25">
        <v>0</v>
      </c>
      <c r="H8" s="22">
        <v>0</v>
      </c>
      <c r="I8" s="25">
        <f t="shared" si="0"/>
        <v>1</v>
      </c>
      <c r="J8" s="28">
        <f t="shared" si="1"/>
        <v>4.1356492969396197E-2</v>
      </c>
    </row>
    <row r="9" spans="1:10" ht="65.25" thickTop="1" thickBot="1" x14ac:dyDescent="0.3">
      <c r="A9" s="71"/>
      <c r="B9" s="26" t="s">
        <v>16</v>
      </c>
      <c r="C9" s="29">
        <v>5</v>
      </c>
      <c r="D9" s="25">
        <v>0</v>
      </c>
      <c r="E9" s="22">
        <v>1</v>
      </c>
      <c r="F9" s="25">
        <v>0</v>
      </c>
      <c r="G9" s="25">
        <v>0</v>
      </c>
      <c r="H9" s="22">
        <v>0</v>
      </c>
      <c r="I9" s="22">
        <f t="shared" si="0"/>
        <v>6</v>
      </c>
      <c r="J9" s="28">
        <f t="shared" si="1"/>
        <v>0.24813895781637718</v>
      </c>
    </row>
    <row r="10" spans="1:10" ht="25.5" thickTop="1" thickBot="1" x14ac:dyDescent="0.3">
      <c r="A10" s="21" t="s">
        <v>17</v>
      </c>
      <c r="B10" s="21" t="s">
        <v>18</v>
      </c>
      <c r="C10" s="27"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2">
        <f t="shared" si="0"/>
        <v>2</v>
      </c>
      <c r="J10" s="28">
        <f t="shared" si="1"/>
        <v>8.2712985938792394E-2</v>
      </c>
    </row>
    <row r="11" spans="1:10" ht="16.5" thickTop="1" thickBot="1" x14ac:dyDescent="0.3">
      <c r="A11" s="71" t="s">
        <v>19</v>
      </c>
      <c r="B11" s="21" t="s">
        <v>20</v>
      </c>
      <c r="C11" s="29">
        <v>8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2">
        <f t="shared" si="0"/>
        <v>8</v>
      </c>
      <c r="J11" s="28">
        <f t="shared" si="1"/>
        <v>0.33085194375516958</v>
      </c>
    </row>
    <row r="12" spans="1:10" ht="16.5" thickTop="1" thickBot="1" x14ac:dyDescent="0.3">
      <c r="A12" s="71"/>
      <c r="B12" s="21" t="s">
        <v>21</v>
      </c>
      <c r="C12" s="29">
        <f>3+1+2</f>
        <v>6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2">
        <f t="shared" si="0"/>
        <v>6</v>
      </c>
      <c r="J12" s="28">
        <f t="shared" si="1"/>
        <v>0.24813895781637718</v>
      </c>
    </row>
    <row r="13" spans="1:10" ht="16.5" thickTop="1" thickBot="1" x14ac:dyDescent="0.3">
      <c r="A13" s="71"/>
      <c r="B13" s="21" t="s">
        <v>45</v>
      </c>
      <c r="C13" s="29"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2">
        <f t="shared" si="0"/>
        <v>3</v>
      </c>
      <c r="J13" s="28">
        <f t="shared" si="1"/>
        <v>0.12406947890818859</v>
      </c>
    </row>
    <row r="14" spans="1:10" ht="16.5" thickTop="1" thickBot="1" x14ac:dyDescent="0.3">
      <c r="A14" s="71"/>
      <c r="B14" s="21" t="s">
        <v>46</v>
      </c>
      <c r="C14" s="29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1</v>
      </c>
      <c r="J14" s="28">
        <f t="shared" si="1"/>
        <v>4.1356492969396197E-2</v>
      </c>
    </row>
    <row r="15" spans="1:10" ht="16.5" thickTop="1" thickBot="1" x14ac:dyDescent="0.3">
      <c r="A15" s="24" t="s">
        <v>22</v>
      </c>
      <c r="B15" s="21" t="s">
        <v>23</v>
      </c>
      <c r="C15" s="29">
        <v>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1</v>
      </c>
      <c r="J15" s="28">
        <f t="shared" si="1"/>
        <v>4.1356492969396197E-2</v>
      </c>
    </row>
    <row r="16" spans="1:10" ht="49.5" thickTop="1" thickBot="1" x14ac:dyDescent="0.3">
      <c r="A16" s="24" t="s">
        <v>26</v>
      </c>
      <c r="B16" s="21" t="s">
        <v>28</v>
      </c>
      <c r="C16" s="27">
        <v>10</v>
      </c>
      <c r="D16" s="25">
        <v>1</v>
      </c>
      <c r="E16" s="25">
        <v>0</v>
      </c>
      <c r="F16" s="25">
        <v>0</v>
      </c>
      <c r="G16" s="25">
        <v>0</v>
      </c>
      <c r="H16" s="25">
        <v>0</v>
      </c>
      <c r="I16" s="22">
        <f t="shared" si="0"/>
        <v>11</v>
      </c>
      <c r="J16" s="28">
        <f t="shared" si="1"/>
        <v>0.45492142266335817</v>
      </c>
    </row>
    <row r="17" spans="1:10" ht="25.5" thickTop="1" thickBot="1" x14ac:dyDescent="0.3">
      <c r="A17" s="21" t="s">
        <v>29</v>
      </c>
      <c r="B17" s="21" t="s">
        <v>30</v>
      </c>
      <c r="C17" s="27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f t="shared" si="0"/>
        <v>1</v>
      </c>
      <c r="J17" s="28">
        <f t="shared" si="1"/>
        <v>4.1356492969396197E-2</v>
      </c>
    </row>
    <row r="18" spans="1:10" ht="16.5" thickTop="1" thickBot="1" x14ac:dyDescent="0.3">
      <c r="A18" s="72" t="s">
        <v>38</v>
      </c>
      <c r="B18" s="72"/>
      <c r="C18" s="25">
        <f t="shared" ref="C18:H18" si="2">SUM(C5:C17)</f>
        <v>46</v>
      </c>
      <c r="D18" s="25">
        <f t="shared" si="2"/>
        <v>3</v>
      </c>
      <c r="E18" s="25">
        <f t="shared" si="2"/>
        <v>1</v>
      </c>
      <c r="F18" s="25">
        <f t="shared" si="2"/>
        <v>389</v>
      </c>
      <c r="G18" s="25">
        <f t="shared" si="2"/>
        <v>1979</v>
      </c>
      <c r="H18" s="25">
        <f t="shared" si="2"/>
        <v>0</v>
      </c>
      <c r="I18" s="25">
        <f>SUM(C5:H17)</f>
        <v>2418</v>
      </c>
      <c r="J18" s="30">
        <f>I18/2418*100</f>
        <v>100</v>
      </c>
    </row>
    <row r="19" spans="1:10" ht="15.75" thickTop="1" x14ac:dyDescent="0.25"/>
  </sheetData>
  <mergeCells count="4">
    <mergeCell ref="A5:A6"/>
    <mergeCell ref="A8:A9"/>
    <mergeCell ref="A11:A14"/>
    <mergeCell ref="A18:B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23" sqref="C23"/>
    </sheetView>
  </sheetViews>
  <sheetFormatPr baseColWidth="10" defaultRowHeight="15" x14ac:dyDescent="0.25"/>
  <cols>
    <col min="1" max="1" width="13.42578125" customWidth="1"/>
    <col min="2" max="2" width="16.42578125" customWidth="1"/>
    <col min="7" max="7" width="13" customWidth="1"/>
    <col min="8" max="8" width="10.140625" customWidth="1"/>
    <col min="9" max="9" width="10.42578125" customWidth="1"/>
    <col min="10" max="10" width="6.71093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73" t="s">
        <v>10</v>
      </c>
      <c r="B4" s="33" t="s">
        <v>11</v>
      </c>
      <c r="C4" s="34">
        <v>1</v>
      </c>
      <c r="D4" s="35">
        <v>0</v>
      </c>
      <c r="E4" s="35">
        <v>0</v>
      </c>
      <c r="F4" s="35">
        <v>324</v>
      </c>
      <c r="G4" s="35">
        <v>1682</v>
      </c>
      <c r="H4" s="35">
        <v>0</v>
      </c>
      <c r="I4" s="36">
        <f t="shared" ref="I4:I16" si="0">SUM(C4:H4)</f>
        <v>2007</v>
      </c>
      <c r="J4" s="37">
        <f t="shared" ref="J4:J16" si="1">I4/2257*100</f>
        <v>88.923349579087287</v>
      </c>
    </row>
    <row r="5" spans="1:10" ht="25.5" thickTop="1" thickBot="1" x14ac:dyDescent="0.3">
      <c r="A5" s="73"/>
      <c r="B5" s="33" t="s">
        <v>12</v>
      </c>
      <c r="C5" s="34">
        <v>0</v>
      </c>
      <c r="D5" s="35">
        <v>0</v>
      </c>
      <c r="E5" s="35">
        <v>0</v>
      </c>
      <c r="F5" s="35">
        <v>26</v>
      </c>
      <c r="G5" s="35">
        <v>163</v>
      </c>
      <c r="H5" s="35">
        <v>0</v>
      </c>
      <c r="I5" s="36">
        <f t="shared" si="0"/>
        <v>189</v>
      </c>
      <c r="J5" s="37">
        <f t="shared" si="1"/>
        <v>8.3739477182100135</v>
      </c>
    </row>
    <row r="6" spans="1:10" ht="25.5" thickTop="1" thickBot="1" x14ac:dyDescent="0.3">
      <c r="A6" s="74" t="s">
        <v>13</v>
      </c>
      <c r="B6" s="33" t="s">
        <v>14</v>
      </c>
      <c r="C6" s="34">
        <f>1+7</f>
        <v>8</v>
      </c>
      <c r="D6" s="35">
        <v>0</v>
      </c>
      <c r="E6" s="38">
        <v>0</v>
      </c>
      <c r="F6" s="38">
        <v>0</v>
      </c>
      <c r="G6" s="38">
        <v>0</v>
      </c>
      <c r="H6" s="38">
        <v>0</v>
      </c>
      <c r="I6" s="39">
        <f t="shared" si="0"/>
        <v>8</v>
      </c>
      <c r="J6" s="37">
        <f t="shared" si="1"/>
        <v>0.35445281346920693</v>
      </c>
    </row>
    <row r="7" spans="1:10" ht="25.5" thickTop="1" thickBot="1" x14ac:dyDescent="0.3">
      <c r="A7" s="75"/>
      <c r="B7" s="33" t="s">
        <v>36</v>
      </c>
      <c r="C7" s="40">
        <f>1+4</f>
        <v>5</v>
      </c>
      <c r="D7" s="35">
        <v>0</v>
      </c>
      <c r="E7" s="38">
        <v>1</v>
      </c>
      <c r="F7" s="38">
        <v>0</v>
      </c>
      <c r="G7" s="38">
        <v>0</v>
      </c>
      <c r="H7" s="38">
        <v>0</v>
      </c>
      <c r="I7" s="39">
        <f t="shared" si="0"/>
        <v>6</v>
      </c>
      <c r="J7" s="37">
        <f t="shared" si="1"/>
        <v>0.26583961010190521</v>
      </c>
    </row>
    <row r="8" spans="1:10" ht="61.5" thickTop="1" thickBot="1" x14ac:dyDescent="0.3">
      <c r="A8" s="41" t="s">
        <v>15</v>
      </c>
      <c r="B8" s="42" t="s">
        <v>16</v>
      </c>
      <c r="C8" s="40">
        <v>5</v>
      </c>
      <c r="D8" s="38">
        <v>1</v>
      </c>
      <c r="E8" s="35">
        <v>2</v>
      </c>
      <c r="F8" s="38">
        <v>0</v>
      </c>
      <c r="G8" s="38">
        <v>0</v>
      </c>
      <c r="H8" s="38">
        <v>0</v>
      </c>
      <c r="I8" s="36">
        <f t="shared" si="0"/>
        <v>8</v>
      </c>
      <c r="J8" s="37">
        <f t="shared" si="1"/>
        <v>0.35445281346920693</v>
      </c>
    </row>
    <row r="9" spans="1:10" ht="25.5" thickTop="1" thickBot="1" x14ac:dyDescent="0.3">
      <c r="A9" s="33" t="s">
        <v>17</v>
      </c>
      <c r="B9" s="43" t="s">
        <v>35</v>
      </c>
      <c r="C9" s="40">
        <v>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6">
        <f t="shared" si="0"/>
        <v>5</v>
      </c>
      <c r="J9" s="37">
        <f t="shared" si="1"/>
        <v>0.2215330084182543</v>
      </c>
    </row>
    <row r="10" spans="1:10" ht="16.5" thickTop="1" thickBot="1" x14ac:dyDescent="0.3">
      <c r="A10" s="74" t="s">
        <v>19</v>
      </c>
      <c r="B10" s="43" t="s">
        <v>20</v>
      </c>
      <c r="C10" s="40">
        <v>7</v>
      </c>
      <c r="D10" s="38">
        <v>1</v>
      </c>
      <c r="E10" s="38">
        <v>0</v>
      </c>
      <c r="F10" s="38">
        <v>0</v>
      </c>
      <c r="G10" s="38">
        <v>0</v>
      </c>
      <c r="H10" s="38">
        <v>0</v>
      </c>
      <c r="I10" s="36">
        <f t="shared" si="0"/>
        <v>8</v>
      </c>
      <c r="J10" s="37">
        <f t="shared" si="1"/>
        <v>0.35445281346920693</v>
      </c>
    </row>
    <row r="11" spans="1:10" ht="16.5" thickTop="1" thickBot="1" x14ac:dyDescent="0.3">
      <c r="A11" s="75"/>
      <c r="B11" s="43" t="s">
        <v>21</v>
      </c>
      <c r="C11" s="40">
        <v>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6">
        <f t="shared" si="0"/>
        <v>2</v>
      </c>
      <c r="J11" s="37">
        <f t="shared" si="1"/>
        <v>8.8613203367301732E-2</v>
      </c>
    </row>
    <row r="12" spans="1:10" ht="25.5" thickTop="1" thickBot="1" x14ac:dyDescent="0.3">
      <c r="A12" s="44" t="s">
        <v>22</v>
      </c>
      <c r="B12" s="43" t="s">
        <v>23</v>
      </c>
      <c r="C12" s="40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6">
        <f t="shared" si="0"/>
        <v>1</v>
      </c>
      <c r="J12" s="37">
        <f t="shared" si="1"/>
        <v>4.4306601683650866E-2</v>
      </c>
    </row>
    <row r="13" spans="1:10" ht="37.5" thickTop="1" thickBot="1" x14ac:dyDescent="0.3">
      <c r="A13" s="43" t="s">
        <v>24</v>
      </c>
      <c r="B13" s="43" t="s">
        <v>25</v>
      </c>
      <c r="C13" s="40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6">
        <f t="shared" si="0"/>
        <v>1</v>
      </c>
      <c r="J13" s="37">
        <f t="shared" si="1"/>
        <v>4.4306601683650866E-2</v>
      </c>
    </row>
    <row r="14" spans="1:10" ht="25.5" thickTop="1" thickBot="1" x14ac:dyDescent="0.3">
      <c r="A14" s="74" t="s">
        <v>26</v>
      </c>
      <c r="B14" s="43" t="s">
        <v>27</v>
      </c>
      <c r="C14" s="40">
        <v>1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6">
        <f t="shared" si="0"/>
        <v>1</v>
      </c>
      <c r="J14" s="37">
        <f t="shared" si="1"/>
        <v>4.4306601683650866E-2</v>
      </c>
    </row>
    <row r="15" spans="1:10" ht="24.75" customHeight="1" thickTop="1" thickBot="1" x14ac:dyDescent="0.3">
      <c r="A15" s="75"/>
      <c r="B15" s="33" t="s">
        <v>28</v>
      </c>
      <c r="C15" s="34">
        <f>12+1+3+1</f>
        <v>17</v>
      </c>
      <c r="D15" s="38">
        <v>0</v>
      </c>
      <c r="E15" s="38">
        <v>0</v>
      </c>
      <c r="F15" s="38">
        <v>1</v>
      </c>
      <c r="G15" s="38">
        <v>0</v>
      </c>
      <c r="H15" s="38">
        <v>0</v>
      </c>
      <c r="I15" s="36">
        <f t="shared" si="0"/>
        <v>18</v>
      </c>
      <c r="J15" s="37">
        <f t="shared" si="1"/>
        <v>0.79751883030571546</v>
      </c>
    </row>
    <row r="16" spans="1:10" ht="37.5" thickTop="1" thickBot="1" x14ac:dyDescent="0.3">
      <c r="A16" s="44" t="s">
        <v>31</v>
      </c>
      <c r="B16" s="33" t="s">
        <v>47</v>
      </c>
      <c r="C16" s="40">
        <v>1</v>
      </c>
      <c r="D16" s="38">
        <v>2</v>
      </c>
      <c r="E16" s="38">
        <v>0</v>
      </c>
      <c r="F16" s="38">
        <v>0</v>
      </c>
      <c r="G16" s="38">
        <v>0</v>
      </c>
      <c r="H16" s="38">
        <v>0</v>
      </c>
      <c r="I16" s="36">
        <f t="shared" si="0"/>
        <v>3</v>
      </c>
      <c r="J16" s="37">
        <f t="shared" si="1"/>
        <v>0.13291980505095261</v>
      </c>
    </row>
    <row r="17" spans="1:10" ht="16.5" thickTop="1" thickBot="1" x14ac:dyDescent="0.3">
      <c r="A17" s="76" t="s">
        <v>38</v>
      </c>
      <c r="B17" s="76"/>
      <c r="C17" s="45">
        <f t="shared" ref="C17:H17" si="2">SUM(C4:C16)</f>
        <v>54</v>
      </c>
      <c r="D17" s="45">
        <f t="shared" si="2"/>
        <v>4</v>
      </c>
      <c r="E17" s="45">
        <f t="shared" si="2"/>
        <v>3</v>
      </c>
      <c r="F17" s="45">
        <f t="shared" si="2"/>
        <v>351</v>
      </c>
      <c r="G17" s="45">
        <f t="shared" si="2"/>
        <v>1845</v>
      </c>
      <c r="H17" s="45">
        <f t="shared" si="2"/>
        <v>0</v>
      </c>
      <c r="I17" s="45">
        <f>SUM(C4:H16)</f>
        <v>2257</v>
      </c>
      <c r="J17" s="46">
        <f>I17/2257*100</f>
        <v>100</v>
      </c>
    </row>
    <row r="18" spans="1:10" ht="15.75" thickTop="1" x14ac:dyDescent="0.25"/>
  </sheetData>
  <mergeCells count="5">
    <mergeCell ref="A4:A5"/>
    <mergeCell ref="A6:A7"/>
    <mergeCell ref="A10:A11"/>
    <mergeCell ref="A14:A15"/>
    <mergeCell ref="A17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A20" sqref="A20:C21"/>
    </sheetView>
  </sheetViews>
  <sheetFormatPr baseColWidth="10" defaultRowHeight="15" x14ac:dyDescent="0.25"/>
  <cols>
    <col min="1" max="1" width="39.28515625" customWidth="1"/>
    <col min="2" max="2" width="17.42578125" customWidth="1"/>
    <col min="7" max="7" width="14" customWidth="1"/>
    <col min="10" max="10" width="7.42578125" customWidth="1"/>
  </cols>
  <sheetData>
    <row r="2" spans="1:10" ht="15.75" thickBot="1" x14ac:dyDescent="0.3"/>
    <row r="3" spans="1:10" ht="27" thickTop="1" thickBot="1" x14ac:dyDescent="0.3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77" t="s">
        <v>10</v>
      </c>
      <c r="B4" s="20" t="s">
        <v>35</v>
      </c>
      <c r="C4" s="47">
        <v>0</v>
      </c>
      <c r="D4" s="48">
        <v>0</v>
      </c>
      <c r="E4" s="47">
        <v>0</v>
      </c>
      <c r="F4" s="49">
        <v>0</v>
      </c>
      <c r="G4" s="49">
        <v>0</v>
      </c>
      <c r="H4" s="47">
        <v>1</v>
      </c>
      <c r="I4" s="22">
        <f>SUM(C4:H4)</f>
        <v>1</v>
      </c>
      <c r="J4" s="50">
        <f t="shared" ref="J4:J16" si="0">I4/2300*100</f>
        <v>4.3478260869565216E-2</v>
      </c>
    </row>
    <row r="5" spans="1:10" ht="37.5" thickTop="1" thickBot="1" x14ac:dyDescent="0.3">
      <c r="A5" s="78"/>
      <c r="B5" s="31" t="s">
        <v>11</v>
      </c>
      <c r="C5" s="51">
        <v>1</v>
      </c>
      <c r="D5" s="48">
        <v>0</v>
      </c>
      <c r="E5" s="52">
        <v>0</v>
      </c>
      <c r="F5" s="52">
        <v>285</v>
      </c>
      <c r="G5" s="52">
        <v>1763</v>
      </c>
      <c r="H5" s="48">
        <v>0</v>
      </c>
      <c r="I5" s="48">
        <f>SUM(C5:H5)</f>
        <v>2049</v>
      </c>
      <c r="J5" s="50">
        <f t="shared" si="0"/>
        <v>89.08695652173914</v>
      </c>
    </row>
    <row r="6" spans="1:10" ht="25.5" thickTop="1" thickBot="1" x14ac:dyDescent="0.3">
      <c r="A6" s="79"/>
      <c r="B6" s="31" t="s">
        <v>12</v>
      </c>
      <c r="C6" s="51">
        <v>0</v>
      </c>
      <c r="D6" s="48">
        <v>0</v>
      </c>
      <c r="E6" s="52">
        <v>0</v>
      </c>
      <c r="F6" s="52">
        <v>19</v>
      </c>
      <c r="G6" s="52">
        <v>193</v>
      </c>
      <c r="H6" s="48">
        <v>0</v>
      </c>
      <c r="I6" s="48">
        <f>SUM(C6:H6)</f>
        <v>212</v>
      </c>
      <c r="J6" s="50">
        <f t="shared" si="0"/>
        <v>9.2173913043478262</v>
      </c>
    </row>
    <row r="7" spans="1:10" ht="25.5" thickTop="1" thickBot="1" x14ac:dyDescent="0.3">
      <c r="A7" s="24" t="s">
        <v>13</v>
      </c>
      <c r="B7" s="31" t="s">
        <v>14</v>
      </c>
      <c r="C7" s="53">
        <f>1+1+1+1+1+7</f>
        <v>12</v>
      </c>
      <c r="D7" s="48">
        <v>0</v>
      </c>
      <c r="E7" s="49">
        <v>1</v>
      </c>
      <c r="F7" s="48">
        <v>0</v>
      </c>
      <c r="G7" s="48">
        <v>0</v>
      </c>
      <c r="H7" s="48">
        <v>0</v>
      </c>
      <c r="I7" s="54">
        <f t="shared" ref="I7" si="1">SUM(C7:H7)</f>
        <v>13</v>
      </c>
      <c r="J7" s="50">
        <f t="shared" si="0"/>
        <v>0.56521739130434789</v>
      </c>
    </row>
    <row r="8" spans="1:10" ht="61.5" thickTop="1" thickBot="1" x14ac:dyDescent="0.3">
      <c r="A8" s="31" t="s">
        <v>15</v>
      </c>
      <c r="B8" s="55" t="s">
        <v>16</v>
      </c>
      <c r="C8" s="53">
        <v>2</v>
      </c>
      <c r="D8" s="48">
        <v>0</v>
      </c>
      <c r="E8" s="52">
        <v>2</v>
      </c>
      <c r="F8" s="48">
        <v>0</v>
      </c>
      <c r="G8" s="48">
        <v>0</v>
      </c>
      <c r="H8" s="48">
        <v>0</v>
      </c>
      <c r="I8" s="22">
        <f t="shared" ref="I8:I16" si="2">SUM(C8:H8)</f>
        <v>4</v>
      </c>
      <c r="J8" s="50">
        <f t="shared" si="0"/>
        <v>0.17391304347826086</v>
      </c>
    </row>
    <row r="9" spans="1:10" ht="37.5" thickTop="1" thickBot="1" x14ac:dyDescent="0.3">
      <c r="A9" s="31" t="s">
        <v>48</v>
      </c>
      <c r="B9" s="31" t="s">
        <v>49</v>
      </c>
      <c r="C9" s="53">
        <v>1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22">
        <f t="shared" si="2"/>
        <v>1</v>
      </c>
      <c r="J9" s="50">
        <f t="shared" si="0"/>
        <v>4.3478260869565216E-2</v>
      </c>
    </row>
    <row r="10" spans="1:10" ht="25.5" thickTop="1" thickBot="1" x14ac:dyDescent="0.3">
      <c r="A10" s="31" t="s">
        <v>17</v>
      </c>
      <c r="B10" s="31" t="s">
        <v>50</v>
      </c>
      <c r="C10" s="53">
        <v>1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22">
        <f t="shared" si="2"/>
        <v>1</v>
      </c>
      <c r="J10" s="50">
        <f t="shared" si="0"/>
        <v>4.3478260869565216E-2</v>
      </c>
    </row>
    <row r="11" spans="1:10" ht="20.25" customHeight="1" thickTop="1" thickBot="1" x14ac:dyDescent="0.3">
      <c r="A11" s="77" t="s">
        <v>19</v>
      </c>
      <c r="B11" s="31" t="s">
        <v>20</v>
      </c>
      <c r="C11" s="53">
        <v>5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22">
        <f t="shared" si="2"/>
        <v>5</v>
      </c>
      <c r="J11" s="50">
        <f t="shared" si="0"/>
        <v>0.21739130434782608</v>
      </c>
    </row>
    <row r="12" spans="1:10" ht="24" customHeight="1" thickTop="1" thickBot="1" x14ac:dyDescent="0.3">
      <c r="A12" s="79"/>
      <c r="B12" s="31" t="s">
        <v>21</v>
      </c>
      <c r="C12" s="53">
        <v>3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22">
        <f t="shared" si="2"/>
        <v>3</v>
      </c>
      <c r="J12" s="50">
        <f t="shared" si="0"/>
        <v>0.13043478260869568</v>
      </c>
    </row>
    <row r="13" spans="1:10" ht="16.5" thickTop="1" thickBot="1" x14ac:dyDescent="0.3">
      <c r="A13" s="24" t="s">
        <v>22</v>
      </c>
      <c r="B13" s="31" t="s">
        <v>23</v>
      </c>
      <c r="C13" s="53">
        <v>3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22">
        <f t="shared" si="2"/>
        <v>3</v>
      </c>
      <c r="J13" s="50">
        <f t="shared" si="0"/>
        <v>0.13043478260869568</v>
      </c>
    </row>
    <row r="14" spans="1:10" ht="25.5" thickTop="1" thickBot="1" x14ac:dyDescent="0.3">
      <c r="A14" s="24" t="s">
        <v>26</v>
      </c>
      <c r="B14" s="31" t="s">
        <v>28</v>
      </c>
      <c r="C14" s="51">
        <f>5+1</f>
        <v>6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22">
        <f t="shared" si="2"/>
        <v>6</v>
      </c>
      <c r="J14" s="50">
        <f t="shared" si="0"/>
        <v>0.26086956521739135</v>
      </c>
    </row>
    <row r="15" spans="1:10" ht="37.5" thickTop="1" thickBot="1" x14ac:dyDescent="0.3">
      <c r="A15" s="24" t="s">
        <v>31</v>
      </c>
      <c r="B15" s="31" t="s">
        <v>47</v>
      </c>
      <c r="C15" s="53">
        <v>1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22">
        <f t="shared" si="2"/>
        <v>1</v>
      </c>
      <c r="J15" s="50">
        <f t="shared" si="0"/>
        <v>4.3478260869565216E-2</v>
      </c>
    </row>
    <row r="16" spans="1:10" ht="37.5" thickTop="1" thickBot="1" x14ac:dyDescent="0.3">
      <c r="A16" s="31" t="s">
        <v>29</v>
      </c>
      <c r="B16" s="31" t="s">
        <v>30</v>
      </c>
      <c r="C16" s="53">
        <v>0</v>
      </c>
      <c r="D16" s="48">
        <v>0</v>
      </c>
      <c r="E16" s="48">
        <v>0</v>
      </c>
      <c r="F16" s="48">
        <v>0</v>
      </c>
      <c r="G16" s="48">
        <v>0</v>
      </c>
      <c r="H16" s="54">
        <v>1</v>
      </c>
      <c r="I16" s="22">
        <f t="shared" si="2"/>
        <v>1</v>
      </c>
      <c r="J16" s="50">
        <f t="shared" si="0"/>
        <v>4.3478260869565216E-2</v>
      </c>
    </row>
    <row r="17" spans="1:10" ht="16.5" thickTop="1" thickBot="1" x14ac:dyDescent="0.3">
      <c r="A17" s="72" t="s">
        <v>38</v>
      </c>
      <c r="B17" s="72"/>
      <c r="C17" s="56">
        <f>SUM(C4:C16)</f>
        <v>35</v>
      </c>
      <c r="D17" s="56">
        <f>SUM(D5:D16)</f>
        <v>0</v>
      </c>
      <c r="E17" s="56">
        <f>SUM(E5:E16)</f>
        <v>3</v>
      </c>
      <c r="F17" s="56">
        <f>SUM(F5:F16)</f>
        <v>304</v>
      </c>
      <c r="G17" s="56">
        <f>SUM(G5:G16)</f>
        <v>1956</v>
      </c>
      <c r="H17" s="56">
        <f>SUM(H4:H16)</f>
        <v>2</v>
      </c>
      <c r="I17" s="56">
        <f>SUM(C4:H16)</f>
        <v>2300</v>
      </c>
      <c r="J17" s="57">
        <f>I17/2300*100</f>
        <v>100</v>
      </c>
    </row>
    <row r="18" spans="1:10" ht="15.75" thickTop="1" x14ac:dyDescent="0.25"/>
    <row r="20" spans="1:10" x14ac:dyDescent="0.25">
      <c r="A20" s="80" t="s">
        <v>51</v>
      </c>
      <c r="B20" s="80"/>
    </row>
    <row r="21" spans="1:10" ht="33" customHeight="1" x14ac:dyDescent="0.25">
      <c r="A21" s="81" t="s">
        <v>52</v>
      </c>
      <c r="B21" s="81"/>
      <c r="C21" s="81"/>
    </row>
  </sheetData>
  <mergeCells count="5">
    <mergeCell ref="A4:A6"/>
    <mergeCell ref="A11:A12"/>
    <mergeCell ref="A17:B17"/>
    <mergeCell ref="A20:B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Julio</vt:lpstr>
      <vt:lpstr>Agosto</vt:lpstr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Jessica Tatiana Peña Orduña</cp:lastModifiedBy>
  <dcterms:created xsi:type="dcterms:W3CDTF">2020-06-08T17:11:38Z</dcterms:created>
  <dcterms:modified xsi:type="dcterms:W3CDTF">2021-05-18T14:52:58Z</dcterms:modified>
</cp:coreProperties>
</file>