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6515" windowHeight="12270" activeTab="6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</sheets>
  <calcPr calcId="145621"/>
</workbook>
</file>

<file path=xl/calcChain.xml><?xml version="1.0" encoding="utf-8"?>
<calcChain xmlns="http://schemas.openxmlformats.org/spreadsheetml/2006/main">
  <c r="I18" i="7" l="1"/>
  <c r="H18" i="7"/>
  <c r="G18" i="7"/>
  <c r="F18" i="7"/>
  <c r="E18" i="7"/>
  <c r="J17" i="7"/>
  <c r="K17" i="7" s="1"/>
  <c r="K16" i="7"/>
  <c r="J16" i="7"/>
  <c r="J15" i="7"/>
  <c r="K15" i="7" s="1"/>
  <c r="D15" i="7"/>
  <c r="J14" i="7"/>
  <c r="K14" i="7" s="1"/>
  <c r="J13" i="7"/>
  <c r="K13" i="7" s="1"/>
  <c r="D12" i="7"/>
  <c r="J12" i="7" s="1"/>
  <c r="K12" i="7" s="1"/>
  <c r="K11" i="7"/>
  <c r="J11" i="7"/>
  <c r="J10" i="7"/>
  <c r="K10" i="7" s="1"/>
  <c r="D9" i="7"/>
  <c r="J9" i="7" s="1"/>
  <c r="K9" i="7" s="1"/>
  <c r="J8" i="7"/>
  <c r="K8" i="7" s="1"/>
  <c r="K7" i="7"/>
  <c r="J7" i="7"/>
  <c r="J6" i="7"/>
  <c r="K6" i="7" s="1"/>
  <c r="J5" i="7"/>
  <c r="K5" i="7" s="1"/>
  <c r="J18" i="7" l="1"/>
  <c r="K18" i="7" s="1"/>
  <c r="D18" i="7"/>
  <c r="H17" i="6" l="1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<sst xmlns="http://schemas.openxmlformats.org/spreadsheetml/2006/main" count="231" uniqueCount="56">
  <si>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</si>
  <si>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</si>
  <si>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</si>
  <si>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</si>
  <si>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</si>
  <si>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</si>
  <si>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</si>
  <si>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</si>
  <si>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</si>
  <si>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</si>
  <si>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</si>
  <si>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</si>
  <si>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</si>
  <si>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</si>
  <si>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</si>
  <si>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</si>
  <si>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</si>
  <si>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</si>
  <si>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</si>
  <si>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</si>
  <si>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</si>
  <si>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</si>
  <si>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</si>
  <si>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</si>
  <si>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</si>
  <si>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</si>
  <si>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</si>
  <si>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</si>
  <si>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</si>
  <si>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</si>
  <si>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</si>
  <si>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</si>
  <si>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</si>
  <si>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</si>
  <si>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</si>
  <si>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</si>
  <si>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</si>
  <si>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</si>
  <si>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</si>
  <si>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</si>
  <si>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</si>
  <si>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</si>
  <si>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</si>
  <si>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</si>
  <si>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</si>
  <si>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</si>
  <si>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</si>
  <si>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</si>
  <si>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</si>
  <si>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Paula Andrea Fuertes Payan</t>
  </si>
  <si>
    <t>Técnico para Apoyo Seguridad y Defensa
Atención y Orientación Ciudadana – Secretaria General</t>
  </si>
  <si>
    <t>SUBDIRECCIÓN GENERAL DE OPERACIÓN LOGÍSTICA</t>
  </si>
  <si>
    <t xml:space="preserve">SUBDIRECCIÓN GENERAL DE ABASTECIMIENTOS BIENES Y SERVICIOS   </t>
  </si>
  <si>
    <t>NÓMINA</t>
  </si>
  <si>
    <t>CONSOLIDADO GENERAL DE LAS SOLICITUDES ALLEGADA A LA ENTIDAD -  SEPTIEMBRE  2021</t>
  </si>
  <si>
    <t>GESTION DE REDES DEVALOR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</si>
</sst>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9"/>
      <color rgb="FF201F1E"/>
      <name val="Arial"/>
      <family val="2"/>
    </font>
    <font>
      <sz val="9"/>
      <color rgb="FF201F1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right" vertical="center"/>
    </xf>
    <xf numFmtId="1" fontId="10" fillId="5" borderId="1" xfId="0" applyNumberFormat="1" applyFont="1" applyFill="1" applyBorder="1" applyAlignment="1">
      <alignment horizontal="right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 x14ac:dyDescent="0.25"/>
  <cols>
    <col min="2" max="2" width="15.7109375" customWidth="1"/>
    <col min="3" max="3" width="15.85546875" customWidth="1"/>
    <col min="8" max="8" width="15.710937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 x14ac:dyDescent="0.3">
      <c r="B3" s="48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 x14ac:dyDescent="0.3">
      <c r="B4" s="49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 x14ac:dyDescent="0.3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 x14ac:dyDescent="0.3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 x14ac:dyDescent="0.3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 x14ac:dyDescent="0.3">
      <c r="B8" s="48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 x14ac:dyDescent="0.3">
      <c r="B9" s="49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 x14ac:dyDescent="0.3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46.5" thickTop="1" thickBot="1" x14ac:dyDescent="0.3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 x14ac:dyDescent="0.3">
      <c r="B12" s="48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 x14ac:dyDescent="0.3">
      <c r="B13" s="49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 x14ac:dyDescent="0.3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57.75" thickTop="1" thickBot="1" x14ac:dyDescent="0.3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 x14ac:dyDescent="0.3">
      <c r="B16" s="50" t="s">
        <v>33</v>
      </c>
      <c r="C16" s="51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 x14ac:dyDescent="0.25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 x14ac:dyDescent="0.25"/>
  <cols>
    <col min="2" max="2" width="13.28515625" customWidth="1"/>
    <col min="3" max="3" width="15" customWidth="1"/>
    <col min="8" max="8" width="14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 x14ac:dyDescent="0.3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 x14ac:dyDescent="0.3">
      <c r="B4" s="52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 x14ac:dyDescent="0.3">
      <c r="B5" s="53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 x14ac:dyDescent="0.3">
      <c r="B6" s="52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 x14ac:dyDescent="0.3">
      <c r="B7" s="54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 x14ac:dyDescent="0.3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 x14ac:dyDescent="0.3">
      <c r="B9" s="52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 x14ac:dyDescent="0.3">
      <c r="B10" s="53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 x14ac:dyDescent="0.3">
      <c r="B11" s="52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 x14ac:dyDescent="0.3">
      <c r="B12" s="55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 x14ac:dyDescent="0.3">
      <c r="B13" s="53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61.5" thickTop="1" thickBot="1" x14ac:dyDescent="0.3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 x14ac:dyDescent="0.3">
      <c r="B15" s="50" t="s">
        <v>38</v>
      </c>
      <c r="C15" s="51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 x14ac:dyDescent="0.25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 x14ac:dyDescent="0.25"/>
  <cols>
    <col min="2" max="3" width="17.7109375" customWidth="1"/>
    <col min="8" max="8" width="14.57031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 x14ac:dyDescent="0.3">
      <c r="B4" s="48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 x14ac:dyDescent="0.3">
      <c r="B5" s="49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 x14ac:dyDescent="0.3">
      <c r="B6" s="48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 x14ac:dyDescent="0.3">
      <c r="B7" s="58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 x14ac:dyDescent="0.3">
      <c r="B8" s="59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 x14ac:dyDescent="0.3">
      <c r="B9" s="58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 x14ac:dyDescent="0.3">
      <c r="B10" s="59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 x14ac:dyDescent="0.3">
      <c r="B11" s="58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 x14ac:dyDescent="0.3">
      <c r="B12" s="59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 x14ac:dyDescent="0.3">
      <c r="B13" s="49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 x14ac:dyDescent="0.3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 x14ac:dyDescent="0.3">
      <c r="B15" s="48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 x14ac:dyDescent="0.3">
      <c r="B16" s="60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 x14ac:dyDescent="0.3">
      <c r="B17" s="49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57.75" thickTop="1" thickBot="1" x14ac:dyDescent="0.3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 x14ac:dyDescent="0.3">
      <c r="B19" s="56" t="s">
        <v>42</v>
      </c>
      <c r="C19" s="57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 x14ac:dyDescent="0.25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 x14ac:dyDescent="0.25"/>
  <cols>
    <col min="2" max="2" width="17.42578125" customWidth="1"/>
    <col min="3" max="3" width="20.285156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 x14ac:dyDescent="0.3">
      <c r="B4" s="52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 x14ac:dyDescent="0.3">
      <c r="B5" s="53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 x14ac:dyDescent="0.3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 x14ac:dyDescent="0.3">
      <c r="B7" s="52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 x14ac:dyDescent="0.3">
      <c r="B8" s="54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 x14ac:dyDescent="0.3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 x14ac:dyDescent="0.3">
      <c r="B10" s="52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 x14ac:dyDescent="0.3">
      <c r="B11" s="55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 x14ac:dyDescent="0.3">
      <c r="B12" s="54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 x14ac:dyDescent="0.3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 x14ac:dyDescent="0.3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 x14ac:dyDescent="0.3">
      <c r="B15" s="50" t="s">
        <v>38</v>
      </c>
      <c r="C15" s="51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 x14ac:dyDescent="0.25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 x14ac:dyDescent="0.2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 x14ac:dyDescent="0.3"/>
    <row r="4" spans="1:10" ht="27" thickTop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 x14ac:dyDescent="0.3">
      <c r="A5" s="61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 x14ac:dyDescent="0.3">
      <c r="A6" s="61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 x14ac:dyDescent="0.3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 x14ac:dyDescent="0.3">
      <c r="A8" s="61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 x14ac:dyDescent="0.3">
      <c r="A9" s="61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 x14ac:dyDescent="0.3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 x14ac:dyDescent="0.3">
      <c r="A11" s="61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 x14ac:dyDescent="0.3">
      <c r="A12" s="61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 x14ac:dyDescent="0.3">
      <c r="A13" s="61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 x14ac:dyDescent="0.3">
      <c r="A14" s="61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 x14ac:dyDescent="0.3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 x14ac:dyDescent="0.3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 x14ac:dyDescent="0.3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 x14ac:dyDescent="0.3">
      <c r="A18" s="62" t="s">
        <v>38</v>
      </c>
      <c r="B18" s="62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 x14ac:dyDescent="0.25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 x14ac:dyDescent="0.2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 x14ac:dyDescent="0.3"/>
    <row r="3" spans="1:10" ht="27" thickTop="1" thickBot="1" x14ac:dyDescent="0.3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7.5" thickTop="1" thickBot="1" x14ac:dyDescent="0.3">
      <c r="A4" s="63" t="s">
        <v>10</v>
      </c>
      <c r="B4" s="32" t="s">
        <v>11</v>
      </c>
      <c r="C4" s="33">
        <v>1</v>
      </c>
      <c r="D4" s="34">
        <v>0</v>
      </c>
      <c r="E4" s="34">
        <v>0</v>
      </c>
      <c r="F4" s="34">
        <v>324</v>
      </c>
      <c r="G4" s="34">
        <v>1682</v>
      </c>
      <c r="H4" s="34">
        <v>0</v>
      </c>
      <c r="I4" s="35">
        <f t="shared" ref="I4:I16" si="0">SUM(C4:H4)</f>
        <v>2007</v>
      </c>
      <c r="J4" s="36">
        <f t="shared" ref="J4:J16" si="1">I4/2257*100</f>
        <v>88.923349579087287</v>
      </c>
    </row>
    <row r="5" spans="1:10" ht="25.5" thickTop="1" thickBot="1" x14ac:dyDescent="0.3">
      <c r="A5" s="63"/>
      <c r="B5" s="32" t="s">
        <v>12</v>
      </c>
      <c r="C5" s="33">
        <v>0</v>
      </c>
      <c r="D5" s="34">
        <v>0</v>
      </c>
      <c r="E5" s="34">
        <v>0</v>
      </c>
      <c r="F5" s="34">
        <v>26</v>
      </c>
      <c r="G5" s="34">
        <v>163</v>
      </c>
      <c r="H5" s="34">
        <v>0</v>
      </c>
      <c r="I5" s="35">
        <f t="shared" si="0"/>
        <v>189</v>
      </c>
      <c r="J5" s="36">
        <f t="shared" si="1"/>
        <v>8.3739477182100135</v>
      </c>
    </row>
    <row r="6" spans="1:10" ht="25.5" thickTop="1" thickBot="1" x14ac:dyDescent="0.3">
      <c r="A6" s="64" t="s">
        <v>13</v>
      </c>
      <c r="B6" s="32" t="s">
        <v>14</v>
      </c>
      <c r="C6" s="33">
        <f>1+7</f>
        <v>8</v>
      </c>
      <c r="D6" s="34">
        <v>0</v>
      </c>
      <c r="E6" s="37">
        <v>0</v>
      </c>
      <c r="F6" s="37">
        <v>0</v>
      </c>
      <c r="G6" s="37">
        <v>0</v>
      </c>
      <c r="H6" s="37">
        <v>0</v>
      </c>
      <c r="I6" s="38">
        <f t="shared" si="0"/>
        <v>8</v>
      </c>
      <c r="J6" s="36">
        <f t="shared" si="1"/>
        <v>0.35445281346920693</v>
      </c>
    </row>
    <row r="7" spans="1:10" ht="25.5" thickTop="1" thickBot="1" x14ac:dyDescent="0.3">
      <c r="A7" s="65"/>
      <c r="B7" s="32" t="s">
        <v>36</v>
      </c>
      <c r="C7" s="39">
        <f>1+4</f>
        <v>5</v>
      </c>
      <c r="D7" s="34">
        <v>0</v>
      </c>
      <c r="E7" s="37">
        <v>1</v>
      </c>
      <c r="F7" s="37">
        <v>0</v>
      </c>
      <c r="G7" s="37">
        <v>0</v>
      </c>
      <c r="H7" s="37">
        <v>0</v>
      </c>
      <c r="I7" s="38">
        <f t="shared" si="0"/>
        <v>6</v>
      </c>
      <c r="J7" s="36">
        <f t="shared" si="1"/>
        <v>0.26583961010190521</v>
      </c>
    </row>
    <row r="8" spans="1:10" ht="61.5" thickTop="1" thickBot="1" x14ac:dyDescent="0.3">
      <c r="A8" s="40" t="s">
        <v>15</v>
      </c>
      <c r="B8" s="41" t="s">
        <v>16</v>
      </c>
      <c r="C8" s="39">
        <v>5</v>
      </c>
      <c r="D8" s="37">
        <v>1</v>
      </c>
      <c r="E8" s="34">
        <v>2</v>
      </c>
      <c r="F8" s="37">
        <v>0</v>
      </c>
      <c r="G8" s="37">
        <v>0</v>
      </c>
      <c r="H8" s="37">
        <v>0</v>
      </c>
      <c r="I8" s="35">
        <f t="shared" si="0"/>
        <v>8</v>
      </c>
      <c r="J8" s="36">
        <f t="shared" si="1"/>
        <v>0.35445281346920693</v>
      </c>
    </row>
    <row r="9" spans="1:10" ht="25.5" thickTop="1" thickBot="1" x14ac:dyDescent="0.3">
      <c r="A9" s="32" t="s">
        <v>17</v>
      </c>
      <c r="B9" s="42" t="s">
        <v>35</v>
      </c>
      <c r="C9" s="39">
        <v>5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5">
        <f t="shared" si="0"/>
        <v>5</v>
      </c>
      <c r="J9" s="36">
        <f t="shared" si="1"/>
        <v>0.2215330084182543</v>
      </c>
    </row>
    <row r="10" spans="1:10" ht="16.5" thickTop="1" thickBot="1" x14ac:dyDescent="0.3">
      <c r="A10" s="64" t="s">
        <v>19</v>
      </c>
      <c r="B10" s="42" t="s">
        <v>20</v>
      </c>
      <c r="C10" s="39">
        <v>7</v>
      </c>
      <c r="D10" s="37">
        <v>1</v>
      </c>
      <c r="E10" s="37">
        <v>0</v>
      </c>
      <c r="F10" s="37">
        <v>0</v>
      </c>
      <c r="G10" s="37">
        <v>0</v>
      </c>
      <c r="H10" s="37">
        <v>0</v>
      </c>
      <c r="I10" s="35">
        <f t="shared" si="0"/>
        <v>8</v>
      </c>
      <c r="J10" s="36">
        <f t="shared" si="1"/>
        <v>0.35445281346920693</v>
      </c>
    </row>
    <row r="11" spans="1:10" ht="16.5" thickTop="1" thickBot="1" x14ac:dyDescent="0.3">
      <c r="A11" s="65"/>
      <c r="B11" s="42" t="s">
        <v>21</v>
      </c>
      <c r="C11" s="39">
        <v>2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5">
        <f t="shared" si="0"/>
        <v>2</v>
      </c>
      <c r="J11" s="36">
        <f t="shared" si="1"/>
        <v>8.8613203367301732E-2</v>
      </c>
    </row>
    <row r="12" spans="1:10" ht="25.5" thickTop="1" thickBot="1" x14ac:dyDescent="0.3">
      <c r="A12" s="43" t="s">
        <v>22</v>
      </c>
      <c r="B12" s="42" t="s">
        <v>23</v>
      </c>
      <c r="C12" s="39">
        <v>1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5">
        <f t="shared" si="0"/>
        <v>1</v>
      </c>
      <c r="J12" s="36">
        <f t="shared" si="1"/>
        <v>4.4306601683650866E-2</v>
      </c>
    </row>
    <row r="13" spans="1:10" ht="37.5" thickTop="1" thickBot="1" x14ac:dyDescent="0.3">
      <c r="A13" s="42" t="s">
        <v>24</v>
      </c>
      <c r="B13" s="42" t="s">
        <v>25</v>
      </c>
      <c r="C13" s="39">
        <v>1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5">
        <f t="shared" si="0"/>
        <v>1</v>
      </c>
      <c r="J13" s="36">
        <f t="shared" si="1"/>
        <v>4.4306601683650866E-2</v>
      </c>
    </row>
    <row r="14" spans="1:10" ht="25.5" thickTop="1" thickBot="1" x14ac:dyDescent="0.3">
      <c r="A14" s="64" t="s">
        <v>26</v>
      </c>
      <c r="B14" s="42" t="s">
        <v>27</v>
      </c>
      <c r="C14" s="39">
        <v>1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5">
        <f t="shared" si="0"/>
        <v>1</v>
      </c>
      <c r="J14" s="36">
        <f t="shared" si="1"/>
        <v>4.4306601683650866E-2</v>
      </c>
    </row>
    <row r="15" spans="1:10" ht="24.75" customHeight="1" thickTop="1" thickBot="1" x14ac:dyDescent="0.3">
      <c r="A15" s="65"/>
      <c r="B15" s="32" t="s">
        <v>28</v>
      </c>
      <c r="C15" s="33">
        <f>12+1+3+1</f>
        <v>17</v>
      </c>
      <c r="D15" s="37">
        <v>0</v>
      </c>
      <c r="E15" s="37">
        <v>0</v>
      </c>
      <c r="F15" s="37">
        <v>1</v>
      </c>
      <c r="G15" s="37">
        <v>0</v>
      </c>
      <c r="H15" s="37">
        <v>0</v>
      </c>
      <c r="I15" s="35">
        <f t="shared" si="0"/>
        <v>18</v>
      </c>
      <c r="J15" s="36">
        <f t="shared" si="1"/>
        <v>0.79751883030571546</v>
      </c>
    </row>
    <row r="16" spans="1:10" ht="37.5" thickTop="1" thickBot="1" x14ac:dyDescent="0.3">
      <c r="A16" s="43" t="s">
        <v>31</v>
      </c>
      <c r="B16" s="32" t="s">
        <v>47</v>
      </c>
      <c r="C16" s="39">
        <v>1</v>
      </c>
      <c r="D16" s="37">
        <v>2</v>
      </c>
      <c r="E16" s="37">
        <v>0</v>
      </c>
      <c r="F16" s="37">
        <v>0</v>
      </c>
      <c r="G16" s="37">
        <v>0</v>
      </c>
      <c r="H16" s="37">
        <v>0</v>
      </c>
      <c r="I16" s="35">
        <f t="shared" si="0"/>
        <v>3</v>
      </c>
      <c r="J16" s="36">
        <f t="shared" si="1"/>
        <v>0.13291980505095261</v>
      </c>
    </row>
    <row r="17" spans="1:10" ht="16.5" thickTop="1" thickBot="1" x14ac:dyDescent="0.3">
      <c r="A17" s="66" t="s">
        <v>38</v>
      </c>
      <c r="B17" s="66"/>
      <c r="C17" s="44">
        <f t="shared" ref="C17:H17" si="2">SUM(C4:C16)</f>
        <v>54</v>
      </c>
      <c r="D17" s="44">
        <f t="shared" si="2"/>
        <v>4</v>
      </c>
      <c r="E17" s="44">
        <f t="shared" si="2"/>
        <v>3</v>
      </c>
      <c r="F17" s="44">
        <f t="shared" si="2"/>
        <v>351</v>
      </c>
      <c r="G17" s="44">
        <f t="shared" si="2"/>
        <v>1845</v>
      </c>
      <c r="H17" s="44">
        <f t="shared" si="2"/>
        <v>0</v>
      </c>
      <c r="I17" s="44">
        <f>SUM(C4:H16)</f>
        <v>2257</v>
      </c>
      <c r="J17" s="45">
        <f>I17/2257*100</f>
        <v>100</v>
      </c>
    </row>
    <row r="18" spans="1:10" ht="15.75" thickTop="1" x14ac:dyDescent="0.25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workbookViewId="0">
      <selection activeCell="B3" sqref="B3:K22"/>
    </sheetView>
  </sheetViews>
  <sheetFormatPr baseColWidth="10" defaultRowHeight="15" x14ac:dyDescent="0.25"/>
  <sheetData>
    <row r="3" spans="2:11" ht="15.75" thickBot="1" x14ac:dyDescent="0.3">
      <c r="B3" s="72" t="s">
        <v>54</v>
      </c>
      <c r="C3" s="73"/>
      <c r="D3" s="73"/>
      <c r="E3" s="73"/>
      <c r="F3" s="73"/>
      <c r="G3" s="73"/>
      <c r="H3" s="73"/>
      <c r="I3" s="73"/>
      <c r="J3" s="73"/>
      <c r="K3" s="73"/>
    </row>
    <row r="4" spans="2:11" ht="27" thickTop="1" thickBot="1" x14ac:dyDescent="0.3">
      <c r="B4" s="31" t="s">
        <v>0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</row>
    <row r="5" spans="2:11" ht="61.5" thickTop="1" thickBot="1" x14ac:dyDescent="0.3">
      <c r="B5" s="69" t="s">
        <v>51</v>
      </c>
      <c r="C5" s="46" t="s">
        <v>11</v>
      </c>
      <c r="D5" s="33">
        <v>1</v>
      </c>
      <c r="E5" s="34">
        <v>0</v>
      </c>
      <c r="F5" s="34">
        <v>1</v>
      </c>
      <c r="G5" s="34">
        <v>184</v>
      </c>
      <c r="H5" s="34">
        <v>3216</v>
      </c>
      <c r="I5" s="37">
        <v>0</v>
      </c>
      <c r="J5" s="34">
        <f t="shared" ref="J5:J17" si="0">SUM(D5:I5)</f>
        <v>3402</v>
      </c>
      <c r="K5" s="70">
        <f t="shared" ref="K5" si="1">J5/3586*100</f>
        <v>94.868934746235354</v>
      </c>
    </row>
    <row r="6" spans="2:11" ht="37.5" thickTop="1" thickBot="1" x14ac:dyDescent="0.3">
      <c r="B6" s="69"/>
      <c r="C6" s="46" t="s">
        <v>12</v>
      </c>
      <c r="D6" s="33">
        <v>0</v>
      </c>
      <c r="E6" s="34">
        <v>0</v>
      </c>
      <c r="F6" s="34">
        <v>0</v>
      </c>
      <c r="G6" s="34">
        <v>12</v>
      </c>
      <c r="H6" s="34">
        <v>315</v>
      </c>
      <c r="I6" s="37">
        <v>0</v>
      </c>
      <c r="J6" s="34">
        <f t="shared" si="0"/>
        <v>327</v>
      </c>
      <c r="K6" s="70">
        <f t="shared" ref="K6:K17" si="2">J6/3823*100</f>
        <v>8.5534920219722732</v>
      </c>
    </row>
    <row r="7" spans="2:11" ht="49.5" thickTop="1" thickBot="1" x14ac:dyDescent="0.3">
      <c r="B7" s="46" t="s">
        <v>48</v>
      </c>
      <c r="C7" s="42" t="s">
        <v>55</v>
      </c>
      <c r="D7" s="39">
        <v>1</v>
      </c>
      <c r="E7" s="34">
        <v>0</v>
      </c>
      <c r="F7" s="34">
        <v>0</v>
      </c>
      <c r="G7" s="37">
        <v>0</v>
      </c>
      <c r="H7" s="37">
        <v>0</v>
      </c>
      <c r="I7" s="37">
        <v>0</v>
      </c>
      <c r="J7" s="34">
        <f t="shared" si="0"/>
        <v>1</v>
      </c>
      <c r="K7" s="70">
        <f t="shared" si="2"/>
        <v>2.6157467957101749E-2</v>
      </c>
    </row>
    <row r="8" spans="2:11" ht="85.5" thickTop="1" thickBot="1" x14ac:dyDescent="0.3">
      <c r="B8" s="47" t="s">
        <v>52</v>
      </c>
      <c r="C8" s="41" t="s">
        <v>16</v>
      </c>
      <c r="D8" s="39">
        <v>1</v>
      </c>
      <c r="E8" s="34">
        <v>0</v>
      </c>
      <c r="F8" s="37">
        <v>1</v>
      </c>
      <c r="G8" s="37">
        <v>0</v>
      </c>
      <c r="H8" s="37">
        <v>0</v>
      </c>
      <c r="I8" s="37">
        <v>0</v>
      </c>
      <c r="J8" s="34">
        <f t="shared" si="0"/>
        <v>2</v>
      </c>
      <c r="K8" s="70">
        <f t="shared" si="2"/>
        <v>5.2314935914203498E-2</v>
      </c>
    </row>
    <row r="9" spans="2:11" ht="49.5" thickTop="1" thickBot="1" x14ac:dyDescent="0.3">
      <c r="B9" s="47" t="s">
        <v>13</v>
      </c>
      <c r="C9" s="42" t="s">
        <v>14</v>
      </c>
      <c r="D9" s="39">
        <f>1+2+3</f>
        <v>6</v>
      </c>
      <c r="E9" s="34">
        <v>0</v>
      </c>
      <c r="F9" s="37">
        <v>1</v>
      </c>
      <c r="G9" s="37">
        <v>0</v>
      </c>
      <c r="H9" s="37">
        <v>0</v>
      </c>
      <c r="I9" s="37">
        <v>0</v>
      </c>
      <c r="J9" s="34">
        <f t="shared" si="0"/>
        <v>7</v>
      </c>
      <c r="K9" s="70">
        <f t="shared" si="2"/>
        <v>0.18310227569971227</v>
      </c>
    </row>
    <row r="10" spans="2:11" ht="25.5" thickTop="1" thickBot="1" x14ac:dyDescent="0.3">
      <c r="B10" s="42" t="s">
        <v>22</v>
      </c>
      <c r="C10" s="42" t="s">
        <v>23</v>
      </c>
      <c r="D10" s="39">
        <v>2</v>
      </c>
      <c r="E10" s="34">
        <v>0</v>
      </c>
      <c r="F10" s="37">
        <v>0</v>
      </c>
      <c r="G10" s="37">
        <v>0</v>
      </c>
      <c r="H10" s="37">
        <v>0</v>
      </c>
      <c r="I10" s="37">
        <v>0</v>
      </c>
      <c r="J10" s="34">
        <f t="shared" si="0"/>
        <v>2</v>
      </c>
      <c r="K10" s="70">
        <f t="shared" si="2"/>
        <v>5.2314935914203498E-2</v>
      </c>
    </row>
    <row r="11" spans="2:11" ht="16.5" thickTop="1" thickBot="1" x14ac:dyDescent="0.3">
      <c r="B11" s="64" t="s">
        <v>19</v>
      </c>
      <c r="C11" s="42" t="s">
        <v>20</v>
      </c>
      <c r="D11" s="39">
        <v>37</v>
      </c>
      <c r="E11" s="37">
        <v>1</v>
      </c>
      <c r="F11" s="37">
        <v>1</v>
      </c>
      <c r="G11" s="37">
        <v>0</v>
      </c>
      <c r="H11" s="37">
        <v>0</v>
      </c>
      <c r="I11" s="37">
        <v>0</v>
      </c>
      <c r="J11" s="34">
        <f t="shared" si="0"/>
        <v>39</v>
      </c>
      <c r="K11" s="70">
        <f t="shared" si="2"/>
        <v>1.0201412503269682</v>
      </c>
    </row>
    <row r="12" spans="2:11" ht="25.5" thickTop="1" thickBot="1" x14ac:dyDescent="0.3">
      <c r="B12" s="69"/>
      <c r="C12" s="42" t="s">
        <v>21</v>
      </c>
      <c r="D12" s="33">
        <f>3+6</f>
        <v>9</v>
      </c>
      <c r="E12" s="34">
        <v>0</v>
      </c>
      <c r="F12" s="37">
        <v>0</v>
      </c>
      <c r="G12" s="37">
        <v>0</v>
      </c>
      <c r="H12" s="37">
        <v>0</v>
      </c>
      <c r="I12" s="37">
        <v>0</v>
      </c>
      <c r="J12" s="34">
        <f t="shared" si="0"/>
        <v>9</v>
      </c>
      <c r="K12" s="70">
        <f t="shared" si="2"/>
        <v>0.23541721161391577</v>
      </c>
    </row>
    <row r="13" spans="2:11" ht="25.5" thickTop="1" thickBot="1" x14ac:dyDescent="0.3">
      <c r="B13" s="65"/>
      <c r="C13" s="42" t="s">
        <v>45</v>
      </c>
      <c r="D13" s="33">
        <v>1</v>
      </c>
      <c r="E13" s="34">
        <v>0</v>
      </c>
      <c r="F13" s="37">
        <v>0</v>
      </c>
      <c r="G13" s="37">
        <v>0</v>
      </c>
      <c r="H13" s="37">
        <v>0</v>
      </c>
      <c r="I13" s="37">
        <v>0</v>
      </c>
      <c r="J13" s="34">
        <f t="shared" si="0"/>
        <v>1</v>
      </c>
      <c r="K13" s="70">
        <f t="shared" si="2"/>
        <v>2.6157467957101749E-2</v>
      </c>
    </row>
    <row r="14" spans="2:11" ht="16.5" thickTop="1" thickBot="1" x14ac:dyDescent="0.3">
      <c r="B14" s="64" t="s">
        <v>26</v>
      </c>
      <c r="C14" s="42" t="s">
        <v>53</v>
      </c>
      <c r="D14" s="39">
        <v>2</v>
      </c>
      <c r="E14" s="34">
        <v>0</v>
      </c>
      <c r="F14" s="37">
        <v>0</v>
      </c>
      <c r="G14" s="37">
        <v>0</v>
      </c>
      <c r="H14" s="37">
        <v>0</v>
      </c>
      <c r="I14" s="37">
        <v>0</v>
      </c>
      <c r="J14" s="34">
        <f t="shared" si="0"/>
        <v>2</v>
      </c>
      <c r="K14" s="70">
        <f t="shared" si="2"/>
        <v>5.2314935914203498E-2</v>
      </c>
    </row>
    <row r="15" spans="2:11" ht="25.5" thickTop="1" thickBot="1" x14ac:dyDescent="0.3">
      <c r="B15" s="69"/>
      <c r="C15" s="42" t="s">
        <v>28</v>
      </c>
      <c r="D15" s="33">
        <f>19+1</f>
        <v>20</v>
      </c>
      <c r="E15" s="37">
        <v>2</v>
      </c>
      <c r="F15" s="37">
        <v>1</v>
      </c>
      <c r="G15" s="37">
        <v>0</v>
      </c>
      <c r="H15" s="37">
        <v>0</v>
      </c>
      <c r="I15" s="37">
        <v>0</v>
      </c>
      <c r="J15" s="34">
        <f t="shared" si="0"/>
        <v>23</v>
      </c>
      <c r="K15" s="70">
        <f t="shared" si="2"/>
        <v>0.60162176301334025</v>
      </c>
    </row>
    <row r="16" spans="2:11" ht="37.5" thickTop="1" thickBot="1" x14ac:dyDescent="0.3">
      <c r="B16" s="69"/>
      <c r="C16" s="42" t="s">
        <v>27</v>
      </c>
      <c r="D16" s="39">
        <v>0</v>
      </c>
      <c r="E16" s="37">
        <v>0</v>
      </c>
      <c r="F16" s="37">
        <v>0</v>
      </c>
      <c r="G16" s="37">
        <v>1</v>
      </c>
      <c r="H16" s="37">
        <v>5</v>
      </c>
      <c r="I16" s="37">
        <v>0</v>
      </c>
      <c r="J16" s="34">
        <f t="shared" si="0"/>
        <v>6</v>
      </c>
      <c r="K16" s="70">
        <f t="shared" si="2"/>
        <v>0.15694480774261052</v>
      </c>
    </row>
    <row r="17" spans="2:11" ht="61.5" thickTop="1" thickBot="1" x14ac:dyDescent="0.3">
      <c r="B17" s="42" t="s">
        <v>31</v>
      </c>
      <c r="C17" s="42" t="s">
        <v>32</v>
      </c>
      <c r="D17" s="39">
        <v>1</v>
      </c>
      <c r="E17" s="37">
        <v>0</v>
      </c>
      <c r="F17" s="37">
        <v>0</v>
      </c>
      <c r="G17" s="37">
        <v>0</v>
      </c>
      <c r="H17" s="37">
        <v>0</v>
      </c>
      <c r="I17" s="37">
        <v>1</v>
      </c>
      <c r="J17" s="34">
        <f t="shared" si="0"/>
        <v>2</v>
      </c>
      <c r="K17" s="70">
        <f t="shared" si="2"/>
        <v>5.2314935914203498E-2</v>
      </c>
    </row>
    <row r="18" spans="2:11" ht="16.5" thickTop="1" thickBot="1" x14ac:dyDescent="0.3">
      <c r="B18" s="66" t="s">
        <v>38</v>
      </c>
      <c r="C18" s="66"/>
      <c r="D18" s="37">
        <f t="shared" ref="D18:I18" si="3">SUM(D5:D17)</f>
        <v>81</v>
      </c>
      <c r="E18" s="37">
        <f t="shared" si="3"/>
        <v>3</v>
      </c>
      <c r="F18" s="37">
        <f t="shared" si="3"/>
        <v>5</v>
      </c>
      <c r="G18" s="37">
        <f t="shared" si="3"/>
        <v>197</v>
      </c>
      <c r="H18" s="37">
        <f t="shared" si="3"/>
        <v>3536</v>
      </c>
      <c r="I18" s="37">
        <f t="shared" si="3"/>
        <v>1</v>
      </c>
      <c r="J18" s="37">
        <f>SUM(D5:I17)</f>
        <v>3823</v>
      </c>
      <c r="K18" s="71">
        <f>J18/3823*100</f>
        <v>100</v>
      </c>
    </row>
    <row r="19" spans="2:11" ht="15.75" thickTop="1" x14ac:dyDescent="0.25"/>
    <row r="21" spans="2:11" x14ac:dyDescent="0.25">
      <c r="B21" s="67" t="s">
        <v>49</v>
      </c>
      <c r="C21" s="67"/>
    </row>
    <row r="22" spans="2:11" x14ac:dyDescent="0.25">
      <c r="B22" s="68" t="s">
        <v>50</v>
      </c>
      <c r="C22" s="68"/>
      <c r="D22" s="68"/>
    </row>
  </sheetData>
  <mergeCells count="7">
    <mergeCell ref="B21:C21"/>
    <mergeCell ref="B22:D22"/>
    <mergeCell ref="B11:B13"/>
    <mergeCell ref="B14:B16"/>
    <mergeCell ref="B3:K3"/>
    <mergeCell ref="B5:B6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Julio</vt:lpstr>
      <vt:lpstr>Agosto</vt:lpstr>
      <vt:lpstr>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Jessica Tatiana Peña Orduña</cp:lastModifiedBy>
  <dcterms:created xsi:type="dcterms:W3CDTF">2020-06-08T17:11:38Z</dcterms:created>
  <dcterms:modified xsi:type="dcterms:W3CDTF">2021-10-21T20:03:13Z</dcterms:modified>
</cp:coreProperties>
</file>